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UI-2901\Desktop\ジョウルリe-mail\2018-01-26 1118【依頼 29〆】平成28年度決算「経営比較分析表」の分析等について\水道\（回答H30.02.01）水道【経営比較分析表】2016_304280_46_010\"/>
    </mc:Choice>
  </mc:AlternateContent>
  <workbookProtection workbookPassword="B319" lockStructure="1"/>
  <bookViews>
    <workbookView xWindow="0" yWindow="0" windowWidth="20490" windowHeight="723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W10" i="4" s="1"/>
  <c r="P6" i="5"/>
  <c r="P10" i="4" s="1"/>
  <c r="O6" i="5"/>
  <c r="N6" i="5"/>
  <c r="B10" i="4" s="1"/>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I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<sst xmlns="http://schemas.openxmlformats.org/spreadsheetml/2006/main" count="232" uniqueCount="120">
  <si>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</si>
  <si>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</si>
  <si>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</si>
  <si>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</si>
  <si>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</si>
  <si>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</si>
  <si>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</si>
  <si>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</si>
  <si>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</si>
  <si>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</si>
  <si>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</si>
  <si>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</si>
  <si>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</si>
  <si>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</si>
  <si>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</si>
  <si>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</si>
  <si>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</si>
  <si>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</si>
  <si>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</si>
  <si>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</si>
  <si>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</si>
  <si>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</si>
  <si>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</si>
  <si>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</si>
  <si>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</si>
  <si>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</si>
  <si>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</si>
  <si>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</si>
  <si>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</si>
  <si>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</si>
  <si>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</si>
  <si>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</si>
  <si>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</si>
  <si>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</si>
  <si>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</si>
  <si>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</si>
  <si>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</si>
  <si>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</si>
  <si>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</si>
  <si>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</si>
  <si>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</si>
  <si>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</si>
  <si>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</si>
  <si>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</si>
  <si>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</si>
  <si>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</si>
  <si>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</si>
  <si>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</si>
  <si>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</si>
  <si>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</si>
  <si>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</si>
  <si>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</si>
  <si>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</si>
  <si>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</si>
  <si>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</si>
  <si>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</si>
  <si>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</si>
  <si>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</si>
  <si>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</si>
  <si>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</si>
  <si>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</si>
  <si>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</si>
  <si>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</si>
  <si>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</si>
  <si>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</si>
  <si>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</si>
  <si>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</si>
  <si>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</si>
  <si>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</si>
  <si>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</si>
  <si>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</si>
  <si>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</si>
  <si>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</si>
  <si>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</si>
  <si>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</si>
  <si>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</si>
  <si>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</si>
  <si>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</si>
  <si>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</si>
  <si>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</si>
  <si>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</si>
  <si>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</si>
  <si>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</si>
  <si>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</si>
  <si>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</si>
  <si>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</si>
  <si>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</si>
  <si>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</si>
  <si>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</si>
  <si>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</si>
  <si>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</si>
  <si>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</si>
  <si>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</si>
  <si>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</si>
  <si>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</si>
  <si>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</si>
  <si>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</si>
  <si>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</si>
  <si>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</si>
  <si>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</si>
  <si>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</si>
  <si>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</si>
  <si>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</si>
  <si>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</si>
  <si>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</si>
  <si>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串本町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</si>
  <si>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</si>
  <si>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</si>
  <si>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</si>
  <si>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</si>
  <si>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</si>
  <si>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</si>
  <si>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</si>
  <si>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</si>
  <si>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</si>
  <si>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</si>
  <si>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常収支比率が102.46％と類似団体及び全国平均を下回っているが、経常利益を計上できる状況であり、また、料金回収率も僅かながら100%を超えており比較的健全な経営が行われていると考えられる。累積欠損金も発生していない。
　流動比率についても464.17％と類似団体及び全国平均を上回っており、資金状況も安定していて健全な財政状況であると言える。
　マイナス要因としては、有収率が76.57％と比較的低く、また給水原価についても184.81円と高く効率の悪い状況である。
　効率性の向上を図る対策としては、平成27年度から漏水調査を集中的に実施し無駄な水を作らないことで動力費をはじめとする経常費用の削減に努めている。</t>
    <rPh sb="54" eb="56">
      <t>リョウキン</t>
    </rPh>
    <rPh sb="56" eb="58">
      <t>カイシュウ</t>
    </rPh>
    <rPh sb="58" eb="59">
      <t>リツ</t>
    </rPh>
    <rPh sb="60" eb="61">
      <t>ワズ</t>
    </rPh>
    <rPh sb="70" eb="71">
      <t>コ</t>
    </rPh>
    <rPh sb="271" eb="273">
      <t>ジッシ</t>
    </rPh>
    <phoneticPr fontId="4"/>
  </si>
  <si>
    <t xml:space="preserve">　有形固定資産減価償却率が50.66％と全体的に老朽化が進んでいる状況であり、今後も修繕、補修等により現状維持に努めつつ、更新が必要なものについては、計画的に更新を行っていく予定である。
　管路については、管路経年化率が5.69％と類似団体及び全国平均を下回っており、比較的管路更新が進んでいると考えられる。老朽管については、更新が必要であるが、当事業の場合、給水区域が東西に長い地勢上管路延長が長く、老朽化した管路の更新及び改修には、相当の費用が必要となることが見込まれる。
　そのため平成25年度に策定した「管路更新計画」に基づき、補助金等も活用しながら経年管から年次的に更新及び耐震化を行っている。
</t>
    <phoneticPr fontId="4"/>
  </si>
  <si>
    <t>　現在のところ厳しい事業環境ではあるが、比較的健全な財政状態であると言える。しかし、企業債残高対給水収益比率は450.96％と高く今後10年ほどは企業債の償還が負担となってくる。また、施設の老朽化による更新費用の増はいかんともしがたく、さらに人口の減少により給水収益も減少すると見込まれることから、経営状況が厳しくなっていくことが予想される。
　そういった難しい状況の下でも健全に経営を行っていけるよう、有収率の向上や経費節減に努め、計画的な更新を行っていく。</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</si>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</sst>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0.11</c:v>
                </c:pt>
                <c:pt idx="1">
                  <c:v>0.2</c:v>
                </c:pt>
                <c:pt idx="2">
                  <c:v>0.45</c:v>
                </c:pt>
                <c:pt idx="3">
                  <c:v>0.72</c:v>
                </c:pt>
                <c:pt idx="4" formatCode="#,##0.00;&quot;△&quot;#,##0.00">
                  <c:v>0</c:v>
                </c:pt>
              </c:numCache>
            </c:numRef>
          </c:val>
        </c:ser>
        <c:dLbls>
          <c:showLegendKey val="0"/>
          <c:showVal val="0"/>
          <c:showCatName val="0"/>
          <c:showSerName val="0"/>
          <c:showPercent val="0"/>
          <c:showBubbleSize val="0"/>
        </c:dLbls>
        <c:gapWidth val="150"/>
        <c:axId val="179852608"/>
        <c:axId val="21687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179852608"/>
        <c:axId val="216875592"/>
      </c:lineChart>
      <c:dateAx>
        <c:axId val="179852608"/>
        <c:scaling>
          <c:orientation val="minMax"/>
        </c:scaling>
        <c:delete val="1"/>
        <c:axPos val="b"/>
        <c:numFmt formatCode="ge" sourceLinked="1"/>
        <c:majorTickMark val="none"/>
        <c:minorTickMark val="none"/>
        <c:tickLblPos val="none"/>
        <c:crossAx val="216875592"/>
        <c:crosses val="autoZero"/>
        <c:auto val="1"/>
        <c:lblOffset val="100"/>
        <c:baseTimeUnit val="years"/>
      </c:dateAx>
      <c:valAx>
        <c:axId val="21687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5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67.650000000000006</c:v>
                </c:pt>
                <c:pt idx="1">
                  <c:v>50.39</c:v>
                </c:pt>
                <c:pt idx="2">
                  <c:v>49.51</c:v>
                </c:pt>
                <c:pt idx="3">
                  <c:v>48.21</c:v>
                </c:pt>
                <c:pt idx="4">
                  <c:v>43.34</c:v>
                </c:pt>
              </c:numCache>
            </c:numRef>
          </c:val>
        </c:ser>
        <c:dLbls>
          <c:showLegendKey val="0"/>
          <c:showVal val="0"/>
          <c:showCatName val="0"/>
          <c:showSerName val="0"/>
          <c:showPercent val="0"/>
          <c:showBubbleSize val="0"/>
        </c:dLbls>
        <c:gapWidth val="150"/>
        <c:axId val="218556280"/>
        <c:axId val="21855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218556280"/>
        <c:axId val="218556672"/>
      </c:lineChart>
      <c:dateAx>
        <c:axId val="218556280"/>
        <c:scaling>
          <c:orientation val="minMax"/>
        </c:scaling>
        <c:delete val="1"/>
        <c:axPos val="b"/>
        <c:numFmt formatCode="ge" sourceLinked="1"/>
        <c:majorTickMark val="none"/>
        <c:minorTickMark val="none"/>
        <c:tickLblPos val="none"/>
        <c:crossAx val="218556672"/>
        <c:crosses val="autoZero"/>
        <c:auto val="1"/>
        <c:lblOffset val="100"/>
        <c:baseTimeUnit val="years"/>
      </c:dateAx>
      <c:valAx>
        <c:axId val="21855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55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54.51</c:v>
                </c:pt>
                <c:pt idx="1">
                  <c:v>72.680000000000007</c:v>
                </c:pt>
                <c:pt idx="2">
                  <c:v>70.11</c:v>
                </c:pt>
                <c:pt idx="3">
                  <c:v>71.13</c:v>
                </c:pt>
                <c:pt idx="4">
                  <c:v>76.569999999999993</c:v>
                </c:pt>
              </c:numCache>
            </c:numRef>
          </c:val>
        </c:ser>
        <c:dLbls>
          <c:showLegendKey val="0"/>
          <c:showVal val="0"/>
          <c:showCatName val="0"/>
          <c:showSerName val="0"/>
          <c:showPercent val="0"/>
          <c:showBubbleSize val="0"/>
        </c:dLbls>
        <c:gapWidth val="150"/>
        <c:axId val="219004688"/>
        <c:axId val="219005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219004688"/>
        <c:axId val="219005080"/>
      </c:lineChart>
      <c:dateAx>
        <c:axId val="219004688"/>
        <c:scaling>
          <c:orientation val="minMax"/>
        </c:scaling>
        <c:delete val="1"/>
        <c:axPos val="b"/>
        <c:numFmt formatCode="ge" sourceLinked="1"/>
        <c:majorTickMark val="none"/>
        <c:minorTickMark val="none"/>
        <c:tickLblPos val="none"/>
        <c:crossAx val="219005080"/>
        <c:crosses val="autoZero"/>
        <c:auto val="1"/>
        <c:lblOffset val="100"/>
        <c:baseTimeUnit val="years"/>
      </c:dateAx>
      <c:valAx>
        <c:axId val="21900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00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99.28</c:v>
                </c:pt>
                <c:pt idx="1">
                  <c:v>102.2</c:v>
                </c:pt>
                <c:pt idx="2">
                  <c:v>102.31</c:v>
                </c:pt>
                <c:pt idx="3">
                  <c:v>102.55</c:v>
                </c:pt>
                <c:pt idx="4">
                  <c:v>102.46</c:v>
                </c:pt>
              </c:numCache>
            </c:numRef>
          </c:val>
        </c:ser>
        <c:dLbls>
          <c:showLegendKey val="0"/>
          <c:showVal val="0"/>
          <c:showCatName val="0"/>
          <c:showSerName val="0"/>
          <c:showPercent val="0"/>
          <c:showBubbleSize val="0"/>
        </c:dLbls>
        <c:gapWidth val="150"/>
        <c:axId val="217484616"/>
        <c:axId val="21872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217484616"/>
        <c:axId val="218720184"/>
      </c:lineChart>
      <c:dateAx>
        <c:axId val="217484616"/>
        <c:scaling>
          <c:orientation val="minMax"/>
        </c:scaling>
        <c:delete val="1"/>
        <c:axPos val="b"/>
        <c:numFmt formatCode="ge" sourceLinked="1"/>
        <c:majorTickMark val="none"/>
        <c:minorTickMark val="none"/>
        <c:tickLblPos val="none"/>
        <c:crossAx val="218720184"/>
        <c:crosses val="autoZero"/>
        <c:auto val="1"/>
        <c:lblOffset val="100"/>
        <c:baseTimeUnit val="years"/>
      </c:dateAx>
      <c:valAx>
        <c:axId val="218720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48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40.74</c:v>
                </c:pt>
                <c:pt idx="1">
                  <c:v>42.24</c:v>
                </c:pt>
                <c:pt idx="2">
                  <c:v>46.8</c:v>
                </c:pt>
                <c:pt idx="3">
                  <c:v>48.88</c:v>
                </c:pt>
                <c:pt idx="4">
                  <c:v>50.66</c:v>
                </c:pt>
              </c:numCache>
            </c:numRef>
          </c:val>
        </c:ser>
        <c:dLbls>
          <c:showLegendKey val="0"/>
          <c:showVal val="0"/>
          <c:showCatName val="0"/>
          <c:showSerName val="0"/>
          <c:showPercent val="0"/>
          <c:showBubbleSize val="0"/>
        </c:dLbls>
        <c:gapWidth val="150"/>
        <c:axId val="218791088"/>
        <c:axId val="21879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218791088"/>
        <c:axId val="218795568"/>
      </c:lineChart>
      <c:dateAx>
        <c:axId val="218791088"/>
        <c:scaling>
          <c:orientation val="minMax"/>
        </c:scaling>
        <c:delete val="1"/>
        <c:axPos val="b"/>
        <c:numFmt formatCode="ge" sourceLinked="1"/>
        <c:majorTickMark val="none"/>
        <c:minorTickMark val="none"/>
        <c:tickLblPos val="none"/>
        <c:crossAx val="218795568"/>
        <c:crosses val="autoZero"/>
        <c:auto val="1"/>
        <c:lblOffset val="100"/>
        <c:baseTimeUnit val="years"/>
      </c:dateAx>
      <c:valAx>
        <c:axId val="21879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79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c:v>
                </c:pt>
                <c:pt idx="1">
                  <c:v>6.34</c:v>
                </c:pt>
                <c:pt idx="2">
                  <c:v>5.3</c:v>
                </c:pt>
                <c:pt idx="3">
                  <c:v>5.87</c:v>
                </c:pt>
                <c:pt idx="4">
                  <c:v>5.69</c:v>
                </c:pt>
              </c:numCache>
            </c:numRef>
          </c:val>
        </c:ser>
        <c:dLbls>
          <c:showLegendKey val="0"/>
          <c:showVal val="0"/>
          <c:showCatName val="0"/>
          <c:showSerName val="0"/>
          <c:showPercent val="0"/>
          <c:showBubbleSize val="0"/>
        </c:dLbls>
        <c:gapWidth val="150"/>
        <c:axId val="218792280"/>
        <c:axId val="2187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218792280"/>
        <c:axId val="218792672"/>
      </c:lineChart>
      <c:dateAx>
        <c:axId val="218792280"/>
        <c:scaling>
          <c:orientation val="minMax"/>
        </c:scaling>
        <c:delete val="1"/>
        <c:axPos val="b"/>
        <c:numFmt formatCode="ge" sourceLinked="1"/>
        <c:majorTickMark val="none"/>
        <c:minorTickMark val="none"/>
        <c:tickLblPos val="none"/>
        <c:crossAx val="218792672"/>
        <c:crosses val="autoZero"/>
        <c:auto val="1"/>
        <c:lblOffset val="100"/>
        <c:baseTimeUnit val="years"/>
      </c:dateAx>
      <c:valAx>
        <c:axId val="2187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79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8793848"/>
        <c:axId val="21879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218793848"/>
        <c:axId val="218794240"/>
      </c:lineChart>
      <c:dateAx>
        <c:axId val="218793848"/>
        <c:scaling>
          <c:orientation val="minMax"/>
        </c:scaling>
        <c:delete val="1"/>
        <c:axPos val="b"/>
        <c:numFmt formatCode="ge" sourceLinked="1"/>
        <c:majorTickMark val="none"/>
        <c:minorTickMark val="none"/>
        <c:tickLblPos val="none"/>
        <c:crossAx val="218794240"/>
        <c:crosses val="autoZero"/>
        <c:auto val="1"/>
        <c:lblOffset val="100"/>
        <c:baseTimeUnit val="years"/>
      </c:dateAx>
      <c:valAx>
        <c:axId val="218794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79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835.12</c:v>
                </c:pt>
                <c:pt idx="1">
                  <c:v>1708.8</c:v>
                </c:pt>
                <c:pt idx="2">
                  <c:v>563.83000000000004</c:v>
                </c:pt>
                <c:pt idx="3">
                  <c:v>561.52</c:v>
                </c:pt>
                <c:pt idx="4">
                  <c:v>464.17</c:v>
                </c:pt>
              </c:numCache>
            </c:numRef>
          </c:val>
        </c:ser>
        <c:dLbls>
          <c:showLegendKey val="0"/>
          <c:showVal val="0"/>
          <c:showCatName val="0"/>
          <c:showSerName val="0"/>
          <c:showPercent val="0"/>
          <c:showBubbleSize val="0"/>
        </c:dLbls>
        <c:gapWidth val="150"/>
        <c:axId val="218443792"/>
        <c:axId val="218444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218443792"/>
        <c:axId val="218444184"/>
      </c:lineChart>
      <c:dateAx>
        <c:axId val="218443792"/>
        <c:scaling>
          <c:orientation val="minMax"/>
        </c:scaling>
        <c:delete val="1"/>
        <c:axPos val="b"/>
        <c:numFmt formatCode="ge" sourceLinked="1"/>
        <c:majorTickMark val="none"/>
        <c:minorTickMark val="none"/>
        <c:tickLblPos val="none"/>
        <c:crossAx val="218444184"/>
        <c:crosses val="autoZero"/>
        <c:auto val="1"/>
        <c:lblOffset val="100"/>
        <c:baseTimeUnit val="years"/>
      </c:dateAx>
      <c:valAx>
        <c:axId val="218444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44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442.84</c:v>
                </c:pt>
                <c:pt idx="1">
                  <c:v>429.93</c:v>
                </c:pt>
                <c:pt idx="2">
                  <c:v>425.74</c:v>
                </c:pt>
                <c:pt idx="3">
                  <c:v>406.71</c:v>
                </c:pt>
                <c:pt idx="4">
                  <c:v>450.96</c:v>
                </c:pt>
              </c:numCache>
            </c:numRef>
          </c:val>
        </c:ser>
        <c:dLbls>
          <c:showLegendKey val="0"/>
          <c:showVal val="0"/>
          <c:showCatName val="0"/>
          <c:showSerName val="0"/>
          <c:showPercent val="0"/>
          <c:showBubbleSize val="0"/>
        </c:dLbls>
        <c:gapWidth val="150"/>
        <c:axId val="218445360"/>
        <c:axId val="21844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218445360"/>
        <c:axId val="218445752"/>
      </c:lineChart>
      <c:dateAx>
        <c:axId val="218445360"/>
        <c:scaling>
          <c:orientation val="minMax"/>
        </c:scaling>
        <c:delete val="1"/>
        <c:axPos val="b"/>
        <c:numFmt formatCode="ge" sourceLinked="1"/>
        <c:majorTickMark val="none"/>
        <c:minorTickMark val="none"/>
        <c:tickLblPos val="none"/>
        <c:crossAx val="218445752"/>
        <c:crosses val="autoZero"/>
        <c:auto val="1"/>
        <c:lblOffset val="100"/>
        <c:baseTimeUnit val="years"/>
      </c:dateAx>
      <c:valAx>
        <c:axId val="218445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44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97.83</c:v>
                </c:pt>
                <c:pt idx="1">
                  <c:v>100.3</c:v>
                </c:pt>
                <c:pt idx="2">
                  <c:v>101.3</c:v>
                </c:pt>
                <c:pt idx="3">
                  <c:v>100.95</c:v>
                </c:pt>
                <c:pt idx="4">
                  <c:v>102.04</c:v>
                </c:pt>
              </c:numCache>
            </c:numRef>
          </c:val>
        </c:ser>
        <c:dLbls>
          <c:showLegendKey val="0"/>
          <c:showVal val="0"/>
          <c:showCatName val="0"/>
          <c:showSerName val="0"/>
          <c:showPercent val="0"/>
          <c:showBubbleSize val="0"/>
        </c:dLbls>
        <c:gapWidth val="150"/>
        <c:axId val="218446928"/>
        <c:axId val="21844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218446928"/>
        <c:axId val="218447320"/>
      </c:lineChart>
      <c:dateAx>
        <c:axId val="218446928"/>
        <c:scaling>
          <c:orientation val="minMax"/>
        </c:scaling>
        <c:delete val="1"/>
        <c:axPos val="b"/>
        <c:numFmt formatCode="ge" sourceLinked="1"/>
        <c:majorTickMark val="none"/>
        <c:minorTickMark val="none"/>
        <c:tickLblPos val="none"/>
        <c:crossAx val="218447320"/>
        <c:crosses val="autoZero"/>
        <c:auto val="1"/>
        <c:lblOffset val="100"/>
        <c:baseTimeUnit val="years"/>
      </c:dateAx>
      <c:valAx>
        <c:axId val="21844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44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191.19</c:v>
                </c:pt>
                <c:pt idx="1">
                  <c:v>186.09</c:v>
                </c:pt>
                <c:pt idx="2">
                  <c:v>186.71</c:v>
                </c:pt>
                <c:pt idx="3">
                  <c:v>187.53</c:v>
                </c:pt>
                <c:pt idx="4">
                  <c:v>184.81</c:v>
                </c:pt>
              </c:numCache>
            </c:numRef>
          </c:val>
        </c:ser>
        <c:dLbls>
          <c:showLegendKey val="0"/>
          <c:showVal val="0"/>
          <c:showCatName val="0"/>
          <c:showSerName val="0"/>
          <c:showPercent val="0"/>
          <c:showBubbleSize val="0"/>
        </c:dLbls>
        <c:gapWidth val="150"/>
        <c:axId val="218554712"/>
        <c:axId val="21855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218554712"/>
        <c:axId val="218555104"/>
      </c:lineChart>
      <c:dateAx>
        <c:axId val="218554712"/>
        <c:scaling>
          <c:orientation val="minMax"/>
        </c:scaling>
        <c:delete val="1"/>
        <c:axPos val="b"/>
        <c:numFmt formatCode="ge" sourceLinked="1"/>
        <c:majorTickMark val="none"/>
        <c:minorTickMark val="none"/>
        <c:tickLblPos val="none"/>
        <c:crossAx val="218555104"/>
        <c:crosses val="autoZero"/>
        <c:auto val="1"/>
        <c:lblOffset val="100"/>
        <c:baseTimeUnit val="years"/>
      </c:dateAx>
      <c:valAx>
        <c:axId val="21855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55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和歌山県　串本町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119</v>
      </c>
      <c r="AE8" s="60"/>
      <c r="AF8" s="60"/>
      <c r="AG8" s="60"/>
      <c r="AH8" s="60"/>
      <c r="AI8" s="60"/>
      <c r="AJ8" s="60"/>
      <c r="AK8" s="5"/>
      <c r="AL8" s="61">
        <f>データ!$R$6</f>
        <v>17008</v>
      </c>
      <c r="AM8" s="61"/>
      <c r="AN8" s="61"/>
      <c r="AO8" s="61"/>
      <c r="AP8" s="61"/>
      <c r="AQ8" s="61"/>
      <c r="AR8" s="61"/>
      <c r="AS8" s="61"/>
      <c r="AT8" s="51">
        <f>データ!$S$6</f>
        <v>135.66999999999999</v>
      </c>
      <c r="AU8" s="52"/>
      <c r="AV8" s="52"/>
      <c r="AW8" s="52"/>
      <c r="AX8" s="52"/>
      <c r="AY8" s="52"/>
      <c r="AZ8" s="52"/>
      <c r="BA8" s="52"/>
      <c r="BB8" s="53">
        <f>データ!$T$6</f>
        <v>125.36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61.39</v>
      </c>
      <c r="J10" s="52"/>
      <c r="K10" s="52"/>
      <c r="L10" s="52"/>
      <c r="M10" s="52"/>
      <c r="N10" s="52"/>
      <c r="O10" s="64"/>
      <c r="P10" s="53">
        <f>データ!$P$6</f>
        <v>99.81</v>
      </c>
      <c r="Q10" s="53"/>
      <c r="R10" s="53"/>
      <c r="S10" s="53"/>
      <c r="T10" s="53"/>
      <c r="U10" s="53"/>
      <c r="V10" s="53"/>
      <c r="W10" s="61">
        <f>データ!$Q$6</f>
        <v>3426</v>
      </c>
      <c r="X10" s="61"/>
      <c r="Y10" s="61"/>
      <c r="Z10" s="61"/>
      <c r="AA10" s="61"/>
      <c r="AB10" s="61"/>
      <c r="AC10" s="61"/>
      <c r="AD10" s="2"/>
      <c r="AE10" s="2"/>
      <c r="AF10" s="2"/>
      <c r="AG10" s="2"/>
      <c r="AH10" s="5"/>
      <c r="AI10" s="5"/>
      <c r="AJ10" s="5"/>
      <c r="AK10" s="5"/>
      <c r="AL10" s="61">
        <f>データ!$U$6</f>
        <v>17577</v>
      </c>
      <c r="AM10" s="61"/>
      <c r="AN10" s="61"/>
      <c r="AO10" s="61"/>
      <c r="AP10" s="61"/>
      <c r="AQ10" s="61"/>
      <c r="AR10" s="61"/>
      <c r="AS10" s="61"/>
      <c r="AT10" s="51">
        <f>データ!$V$6</f>
        <v>69.8</v>
      </c>
      <c r="AU10" s="52"/>
      <c r="AV10" s="52"/>
      <c r="AW10" s="52"/>
      <c r="AX10" s="52"/>
      <c r="AY10" s="52"/>
      <c r="AZ10" s="52"/>
      <c r="BA10" s="52"/>
      <c r="BB10" s="53">
        <f>データ!$W$6</f>
        <v>251.82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304280</v>
      </c>
      <c r="D6" s="34">
        <f t="shared" si="3"/>
        <v>46</v>
      </c>
      <c r="E6" s="34">
        <f t="shared" si="3"/>
        <v>1</v>
      </c>
      <c r="F6" s="34">
        <f t="shared" si="3"/>
        <v>0</v>
      </c>
      <c r="G6" s="34">
        <f t="shared" si="3"/>
        <v>1</v>
      </c>
      <c r="H6" s="34" t="str">
        <f t="shared" si="3"/>
        <v>和歌山県　串本町</v>
      </c>
      <c r="I6" s="34" t="str">
        <f t="shared" si="3"/>
        <v>法適用</v>
      </c>
      <c r="J6" s="34" t="str">
        <f t="shared" si="3"/>
        <v>水道事業</v>
      </c>
      <c r="K6" s="34" t="str">
        <f t="shared" si="3"/>
        <v>末端給水事業</v>
      </c>
      <c r="L6" s="34" t="str">
        <f t="shared" si="3"/>
        <v>A6</v>
      </c>
      <c r="M6" s="34">
        <f t="shared" si="3"/>
        <v>0</v>
      </c>
      <c r="N6" s="35" t="str">
        <f t="shared" si="3"/>
        <v>-</v>
      </c>
      <c r="O6" s="35">
        <f t="shared" si="3"/>
        <v>61.39</v>
      </c>
      <c r="P6" s="35">
        <f t="shared" si="3"/>
        <v>99.81</v>
      </c>
      <c r="Q6" s="35">
        <f t="shared" si="3"/>
        <v>3426</v>
      </c>
      <c r="R6" s="35">
        <f t="shared" si="3"/>
        <v>17008</v>
      </c>
      <c r="S6" s="35">
        <f t="shared" si="3"/>
        <v>135.66999999999999</v>
      </c>
      <c r="T6" s="35">
        <f t="shared" si="3"/>
        <v>125.36</v>
      </c>
      <c r="U6" s="35">
        <f t="shared" si="3"/>
        <v>17577</v>
      </c>
      <c r="V6" s="35">
        <f t="shared" si="3"/>
        <v>69.8</v>
      </c>
      <c r="W6" s="35">
        <f t="shared" si="3"/>
        <v>251.82</v>
      </c>
      <c r="X6" s="36">
        <f>IF(X7="",NA(),X7)</f>
        <v>99.28</v>
      </c>
      <c r="Y6" s="36">
        <f t="shared" ref="Y6:AG6" si="4">IF(Y7="",NA(),Y7)</f>
        <v>102.2</v>
      </c>
      <c r="Z6" s="36">
        <f t="shared" si="4"/>
        <v>102.31</v>
      </c>
      <c r="AA6" s="36">
        <f t="shared" si="4"/>
        <v>102.55</v>
      </c>
      <c r="AB6" s="36">
        <f t="shared" si="4"/>
        <v>102.46</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835.12</v>
      </c>
      <c r="AU6" s="36">
        <f t="shared" ref="AU6:BC6" si="6">IF(AU7="",NA(),AU7)</f>
        <v>1708.8</v>
      </c>
      <c r="AV6" s="36">
        <f t="shared" si="6"/>
        <v>563.83000000000004</v>
      </c>
      <c r="AW6" s="36">
        <f t="shared" si="6"/>
        <v>561.52</v>
      </c>
      <c r="AX6" s="36">
        <f t="shared" si="6"/>
        <v>464.17</v>
      </c>
      <c r="AY6" s="36">
        <f t="shared" si="6"/>
        <v>915.5</v>
      </c>
      <c r="AZ6" s="36">
        <f t="shared" si="6"/>
        <v>963.24</v>
      </c>
      <c r="BA6" s="36">
        <f t="shared" si="6"/>
        <v>381.53</v>
      </c>
      <c r="BB6" s="36">
        <f t="shared" si="6"/>
        <v>391.54</v>
      </c>
      <c r="BC6" s="36">
        <f t="shared" si="6"/>
        <v>384.34</v>
      </c>
      <c r="BD6" s="35" t="str">
        <f>IF(BD7="","",IF(BD7="-","【-】","【"&amp;SUBSTITUTE(TEXT(BD7,"#,##0.00"),"-","△")&amp;"】"))</f>
        <v>【262.87】</v>
      </c>
      <c r="BE6" s="36">
        <f>IF(BE7="",NA(),BE7)</f>
        <v>442.84</v>
      </c>
      <c r="BF6" s="36">
        <f t="shared" ref="BF6:BN6" si="7">IF(BF7="",NA(),BF7)</f>
        <v>429.93</v>
      </c>
      <c r="BG6" s="36">
        <f t="shared" si="7"/>
        <v>425.74</v>
      </c>
      <c r="BH6" s="36">
        <f t="shared" si="7"/>
        <v>406.71</v>
      </c>
      <c r="BI6" s="36">
        <f t="shared" si="7"/>
        <v>450.96</v>
      </c>
      <c r="BJ6" s="36">
        <f t="shared" si="7"/>
        <v>404.78</v>
      </c>
      <c r="BK6" s="36">
        <f t="shared" si="7"/>
        <v>400.38</v>
      </c>
      <c r="BL6" s="36">
        <f t="shared" si="7"/>
        <v>393.27</v>
      </c>
      <c r="BM6" s="36">
        <f t="shared" si="7"/>
        <v>386.97</v>
      </c>
      <c r="BN6" s="36">
        <f t="shared" si="7"/>
        <v>380.58</v>
      </c>
      <c r="BO6" s="35" t="str">
        <f>IF(BO7="","",IF(BO7="-","【-】","【"&amp;SUBSTITUTE(TEXT(BO7,"#,##0.00"),"-","△")&amp;"】"))</f>
        <v>【270.87】</v>
      </c>
      <c r="BP6" s="36">
        <f>IF(BP7="",NA(),BP7)</f>
        <v>97.83</v>
      </c>
      <c r="BQ6" s="36">
        <f t="shared" ref="BQ6:BY6" si="8">IF(BQ7="",NA(),BQ7)</f>
        <v>100.3</v>
      </c>
      <c r="BR6" s="36">
        <f t="shared" si="8"/>
        <v>101.3</v>
      </c>
      <c r="BS6" s="36">
        <f t="shared" si="8"/>
        <v>100.95</v>
      </c>
      <c r="BT6" s="36">
        <f t="shared" si="8"/>
        <v>102.04</v>
      </c>
      <c r="BU6" s="36">
        <f t="shared" si="8"/>
        <v>98.07</v>
      </c>
      <c r="BV6" s="36">
        <f t="shared" si="8"/>
        <v>96.56</v>
      </c>
      <c r="BW6" s="36">
        <f t="shared" si="8"/>
        <v>100.47</v>
      </c>
      <c r="BX6" s="36">
        <f t="shared" si="8"/>
        <v>101.72</v>
      </c>
      <c r="BY6" s="36">
        <f t="shared" si="8"/>
        <v>102.38</v>
      </c>
      <c r="BZ6" s="35" t="str">
        <f>IF(BZ7="","",IF(BZ7="-","【-】","【"&amp;SUBSTITUTE(TEXT(BZ7,"#,##0.00"),"-","△")&amp;"】"))</f>
        <v>【105.59】</v>
      </c>
      <c r="CA6" s="36">
        <f>IF(CA7="",NA(),CA7)</f>
        <v>191.19</v>
      </c>
      <c r="CB6" s="36">
        <f t="shared" ref="CB6:CJ6" si="9">IF(CB7="",NA(),CB7)</f>
        <v>186.09</v>
      </c>
      <c r="CC6" s="36">
        <f t="shared" si="9"/>
        <v>186.71</v>
      </c>
      <c r="CD6" s="36">
        <f t="shared" si="9"/>
        <v>187.53</v>
      </c>
      <c r="CE6" s="36">
        <f t="shared" si="9"/>
        <v>184.81</v>
      </c>
      <c r="CF6" s="36">
        <f t="shared" si="9"/>
        <v>172.26</v>
      </c>
      <c r="CG6" s="36">
        <f t="shared" si="9"/>
        <v>177.14</v>
      </c>
      <c r="CH6" s="36">
        <f t="shared" si="9"/>
        <v>169.82</v>
      </c>
      <c r="CI6" s="36">
        <f t="shared" si="9"/>
        <v>168.2</v>
      </c>
      <c r="CJ6" s="36">
        <f t="shared" si="9"/>
        <v>168.67</v>
      </c>
      <c r="CK6" s="35" t="str">
        <f>IF(CK7="","",IF(CK7="-","【-】","【"&amp;SUBSTITUTE(TEXT(CK7,"#,##0.00"),"-","△")&amp;"】"))</f>
        <v>【163.27】</v>
      </c>
      <c r="CL6" s="36">
        <f>IF(CL7="",NA(),CL7)</f>
        <v>67.650000000000006</v>
      </c>
      <c r="CM6" s="36">
        <f t="shared" ref="CM6:CU6" si="10">IF(CM7="",NA(),CM7)</f>
        <v>50.39</v>
      </c>
      <c r="CN6" s="36">
        <f t="shared" si="10"/>
        <v>49.51</v>
      </c>
      <c r="CO6" s="36">
        <f t="shared" si="10"/>
        <v>48.21</v>
      </c>
      <c r="CP6" s="36">
        <f t="shared" si="10"/>
        <v>43.34</v>
      </c>
      <c r="CQ6" s="36">
        <f t="shared" si="10"/>
        <v>55.68</v>
      </c>
      <c r="CR6" s="36">
        <f t="shared" si="10"/>
        <v>55.64</v>
      </c>
      <c r="CS6" s="36">
        <f t="shared" si="10"/>
        <v>55.13</v>
      </c>
      <c r="CT6" s="36">
        <f t="shared" si="10"/>
        <v>54.77</v>
      </c>
      <c r="CU6" s="36">
        <f t="shared" si="10"/>
        <v>54.92</v>
      </c>
      <c r="CV6" s="35" t="str">
        <f>IF(CV7="","",IF(CV7="-","【-】","【"&amp;SUBSTITUTE(TEXT(CV7,"#,##0.00"),"-","△")&amp;"】"))</f>
        <v>【59.94】</v>
      </c>
      <c r="CW6" s="36">
        <f>IF(CW7="",NA(),CW7)</f>
        <v>54.51</v>
      </c>
      <c r="CX6" s="36">
        <f t="shared" ref="CX6:DF6" si="11">IF(CX7="",NA(),CX7)</f>
        <v>72.680000000000007</v>
      </c>
      <c r="CY6" s="36">
        <f t="shared" si="11"/>
        <v>70.11</v>
      </c>
      <c r="CZ6" s="36">
        <f t="shared" si="11"/>
        <v>71.13</v>
      </c>
      <c r="DA6" s="36">
        <f t="shared" si="11"/>
        <v>76.569999999999993</v>
      </c>
      <c r="DB6" s="36">
        <f t="shared" si="11"/>
        <v>83.18</v>
      </c>
      <c r="DC6" s="36">
        <f t="shared" si="11"/>
        <v>83.09</v>
      </c>
      <c r="DD6" s="36">
        <f t="shared" si="11"/>
        <v>83</v>
      </c>
      <c r="DE6" s="36">
        <f t="shared" si="11"/>
        <v>82.89</v>
      </c>
      <c r="DF6" s="36">
        <f t="shared" si="11"/>
        <v>82.66</v>
      </c>
      <c r="DG6" s="35" t="str">
        <f>IF(DG7="","",IF(DG7="-","【-】","【"&amp;SUBSTITUTE(TEXT(DG7,"#,##0.00"),"-","△")&amp;"】"))</f>
        <v>【90.22】</v>
      </c>
      <c r="DH6" s="36">
        <f>IF(DH7="",NA(),DH7)</f>
        <v>40.74</v>
      </c>
      <c r="DI6" s="36">
        <f t="shared" ref="DI6:DQ6" si="12">IF(DI7="",NA(),DI7)</f>
        <v>42.24</v>
      </c>
      <c r="DJ6" s="36">
        <f t="shared" si="12"/>
        <v>46.8</v>
      </c>
      <c r="DK6" s="36">
        <f t="shared" si="12"/>
        <v>48.88</v>
      </c>
      <c r="DL6" s="36">
        <f t="shared" si="12"/>
        <v>50.66</v>
      </c>
      <c r="DM6" s="36">
        <f t="shared" si="12"/>
        <v>38.07</v>
      </c>
      <c r="DN6" s="36">
        <f t="shared" si="12"/>
        <v>39.06</v>
      </c>
      <c r="DO6" s="36">
        <f t="shared" si="12"/>
        <v>46.66</v>
      </c>
      <c r="DP6" s="36">
        <f t="shared" si="12"/>
        <v>47.46</v>
      </c>
      <c r="DQ6" s="36">
        <f t="shared" si="12"/>
        <v>48.49</v>
      </c>
      <c r="DR6" s="35" t="str">
        <f>IF(DR7="","",IF(DR7="-","【-】","【"&amp;SUBSTITUTE(TEXT(DR7,"#,##0.00"),"-","△")&amp;"】"))</f>
        <v>【47.91】</v>
      </c>
      <c r="DS6" s="36">
        <f>IF(DS7="",NA(),DS7)</f>
        <v>2</v>
      </c>
      <c r="DT6" s="36">
        <f t="shared" ref="DT6:EB6" si="13">IF(DT7="",NA(),DT7)</f>
        <v>6.34</v>
      </c>
      <c r="DU6" s="36">
        <f t="shared" si="13"/>
        <v>5.3</v>
      </c>
      <c r="DV6" s="36">
        <f t="shared" si="13"/>
        <v>5.87</v>
      </c>
      <c r="DW6" s="36">
        <f t="shared" si="13"/>
        <v>5.69</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0.11</v>
      </c>
      <c r="EE6" s="36">
        <f t="shared" ref="EE6:EM6" si="14">IF(EE7="",NA(),EE7)</f>
        <v>0.2</v>
      </c>
      <c r="EF6" s="36">
        <f t="shared" si="14"/>
        <v>0.45</v>
      </c>
      <c r="EG6" s="36">
        <f t="shared" si="14"/>
        <v>0.72</v>
      </c>
      <c r="EH6" s="35">
        <f t="shared" si="14"/>
        <v>0</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304280</v>
      </c>
      <c r="D7" s="38">
        <v>46</v>
      </c>
      <c r="E7" s="38">
        <v>1</v>
      </c>
      <c r="F7" s="38">
        <v>0</v>
      </c>
      <c r="G7" s="38">
        <v>1</v>
      </c>
      <c r="H7" s="38" t="s">
        <v>105</v>
      </c>
      <c r="I7" s="38" t="s">
        <v>106</v>
      </c>
      <c r="J7" s="38" t="s">
        <v>107</v>
      </c>
      <c r="K7" s="38" t="s">
        <v>108</v>
      </c>
      <c r="L7" s="38" t="s">
        <v>109</v>
      </c>
      <c r="M7" s="38"/>
      <c r="N7" s="39" t="s">
        <v>110</v>
      </c>
      <c r="O7" s="39">
        <v>61.39</v>
      </c>
      <c r="P7" s="39">
        <v>99.81</v>
      </c>
      <c r="Q7" s="39">
        <v>3426</v>
      </c>
      <c r="R7" s="39">
        <v>17008</v>
      </c>
      <c r="S7" s="39">
        <v>135.66999999999999</v>
      </c>
      <c r="T7" s="39">
        <v>125.36</v>
      </c>
      <c r="U7" s="39">
        <v>17577</v>
      </c>
      <c r="V7" s="39">
        <v>69.8</v>
      </c>
      <c r="W7" s="39">
        <v>251.82</v>
      </c>
      <c r="X7" s="39">
        <v>99.28</v>
      </c>
      <c r="Y7" s="39">
        <v>102.2</v>
      </c>
      <c r="Z7" s="39">
        <v>102.31</v>
      </c>
      <c r="AA7" s="39">
        <v>102.55</v>
      </c>
      <c r="AB7" s="39">
        <v>102.46</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835.12</v>
      </c>
      <c r="AU7" s="39">
        <v>1708.8</v>
      </c>
      <c r="AV7" s="39">
        <v>563.83000000000004</v>
      </c>
      <c r="AW7" s="39">
        <v>561.52</v>
      </c>
      <c r="AX7" s="39">
        <v>464.17</v>
      </c>
      <c r="AY7" s="39">
        <v>915.5</v>
      </c>
      <c r="AZ7" s="39">
        <v>963.24</v>
      </c>
      <c r="BA7" s="39">
        <v>381.53</v>
      </c>
      <c r="BB7" s="39">
        <v>391.54</v>
      </c>
      <c r="BC7" s="39">
        <v>384.34</v>
      </c>
      <c r="BD7" s="39">
        <v>262.87</v>
      </c>
      <c r="BE7" s="39">
        <v>442.84</v>
      </c>
      <c r="BF7" s="39">
        <v>429.93</v>
      </c>
      <c r="BG7" s="39">
        <v>425.74</v>
      </c>
      <c r="BH7" s="39">
        <v>406.71</v>
      </c>
      <c r="BI7" s="39">
        <v>450.96</v>
      </c>
      <c r="BJ7" s="39">
        <v>404.78</v>
      </c>
      <c r="BK7" s="39">
        <v>400.38</v>
      </c>
      <c r="BL7" s="39">
        <v>393.27</v>
      </c>
      <c r="BM7" s="39">
        <v>386.97</v>
      </c>
      <c r="BN7" s="39">
        <v>380.58</v>
      </c>
      <c r="BO7" s="39">
        <v>270.87</v>
      </c>
      <c r="BP7" s="39">
        <v>97.83</v>
      </c>
      <c r="BQ7" s="39">
        <v>100.3</v>
      </c>
      <c r="BR7" s="39">
        <v>101.3</v>
      </c>
      <c r="BS7" s="39">
        <v>100.95</v>
      </c>
      <c r="BT7" s="39">
        <v>102.04</v>
      </c>
      <c r="BU7" s="39">
        <v>98.07</v>
      </c>
      <c r="BV7" s="39">
        <v>96.56</v>
      </c>
      <c r="BW7" s="39">
        <v>100.47</v>
      </c>
      <c r="BX7" s="39">
        <v>101.72</v>
      </c>
      <c r="BY7" s="39">
        <v>102.38</v>
      </c>
      <c r="BZ7" s="39">
        <v>105.59</v>
      </c>
      <c r="CA7" s="39">
        <v>191.19</v>
      </c>
      <c r="CB7" s="39">
        <v>186.09</v>
      </c>
      <c r="CC7" s="39">
        <v>186.71</v>
      </c>
      <c r="CD7" s="39">
        <v>187.53</v>
      </c>
      <c r="CE7" s="39">
        <v>184.81</v>
      </c>
      <c r="CF7" s="39">
        <v>172.26</v>
      </c>
      <c r="CG7" s="39">
        <v>177.14</v>
      </c>
      <c r="CH7" s="39">
        <v>169.82</v>
      </c>
      <c r="CI7" s="39">
        <v>168.2</v>
      </c>
      <c r="CJ7" s="39">
        <v>168.67</v>
      </c>
      <c r="CK7" s="39">
        <v>163.27000000000001</v>
      </c>
      <c r="CL7" s="39">
        <v>67.650000000000006</v>
      </c>
      <c r="CM7" s="39">
        <v>50.39</v>
      </c>
      <c r="CN7" s="39">
        <v>49.51</v>
      </c>
      <c r="CO7" s="39">
        <v>48.21</v>
      </c>
      <c r="CP7" s="39">
        <v>43.34</v>
      </c>
      <c r="CQ7" s="39">
        <v>55.68</v>
      </c>
      <c r="CR7" s="39">
        <v>55.64</v>
      </c>
      <c r="CS7" s="39">
        <v>55.13</v>
      </c>
      <c r="CT7" s="39">
        <v>54.77</v>
      </c>
      <c r="CU7" s="39">
        <v>54.92</v>
      </c>
      <c r="CV7" s="39">
        <v>59.94</v>
      </c>
      <c r="CW7" s="39">
        <v>54.51</v>
      </c>
      <c r="CX7" s="39">
        <v>72.680000000000007</v>
      </c>
      <c r="CY7" s="39">
        <v>70.11</v>
      </c>
      <c r="CZ7" s="39">
        <v>71.13</v>
      </c>
      <c r="DA7" s="39">
        <v>76.569999999999993</v>
      </c>
      <c r="DB7" s="39">
        <v>83.18</v>
      </c>
      <c r="DC7" s="39">
        <v>83.09</v>
      </c>
      <c r="DD7" s="39">
        <v>83</v>
      </c>
      <c r="DE7" s="39">
        <v>82.89</v>
      </c>
      <c r="DF7" s="39">
        <v>82.66</v>
      </c>
      <c r="DG7" s="39">
        <v>90.22</v>
      </c>
      <c r="DH7" s="39">
        <v>40.74</v>
      </c>
      <c r="DI7" s="39">
        <v>42.24</v>
      </c>
      <c r="DJ7" s="39">
        <v>46.8</v>
      </c>
      <c r="DK7" s="39">
        <v>48.88</v>
      </c>
      <c r="DL7" s="39">
        <v>50.66</v>
      </c>
      <c r="DM7" s="39">
        <v>38.07</v>
      </c>
      <c r="DN7" s="39">
        <v>39.06</v>
      </c>
      <c r="DO7" s="39">
        <v>46.66</v>
      </c>
      <c r="DP7" s="39">
        <v>47.46</v>
      </c>
      <c r="DQ7" s="39">
        <v>48.49</v>
      </c>
      <c r="DR7" s="39">
        <v>47.91</v>
      </c>
      <c r="DS7" s="39">
        <v>2</v>
      </c>
      <c r="DT7" s="39">
        <v>6.34</v>
      </c>
      <c r="DU7" s="39">
        <v>5.3</v>
      </c>
      <c r="DV7" s="39">
        <v>5.87</v>
      </c>
      <c r="DW7" s="39">
        <v>5.69</v>
      </c>
      <c r="DX7" s="39">
        <v>7.73</v>
      </c>
      <c r="DY7" s="39">
        <v>8.8699999999999992</v>
      </c>
      <c r="DZ7" s="39">
        <v>9.85</v>
      </c>
      <c r="EA7" s="39">
        <v>9.7100000000000009</v>
      </c>
      <c r="EB7" s="39">
        <v>12.79</v>
      </c>
      <c r="EC7" s="39">
        <v>15</v>
      </c>
      <c r="ED7" s="39">
        <v>0.11</v>
      </c>
      <c r="EE7" s="39">
        <v>0.2</v>
      </c>
      <c r="EF7" s="39">
        <v>0.45</v>
      </c>
      <c r="EG7" s="39">
        <v>0.72</v>
      </c>
      <c r="EH7" s="39">
        <v>0</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SUI-2901</cp:lastModifiedBy>
  <cp:lastPrinted>2018-01-29T05:08:27Z</cp:lastPrinted>
  <dcterms:created xsi:type="dcterms:W3CDTF">2017-12-25T01:33:38Z</dcterms:created>
  <dcterms:modified xsi:type="dcterms:W3CDTF">2018-02-09T06:41:26Z</dcterms:modified>
  <cp:category/>
</cp:coreProperties>
</file>