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UI-0306\Desktop\差替え_経営比較分析表（各団体分）\30_串本町\"/>
    </mc:Choice>
  </mc:AlternateContent>
  <xr:revisionPtr revIDLastSave="0" documentId="13_ncr:1_{D9BE1ABD-01B5-4734-900A-754FC495E642}" xr6:coauthVersionLast="47" xr6:coauthVersionMax="47" xr10:uidLastSave="{00000000-0000-0000-0000-000000000000}"/>
  <workbookProtection workbookAlgorithmName="SHA-512" workbookHashValue="rtjPTcoLFkRPoqWzdHo8YgnCpd78kf6OqDHmSO6pSD/uV4ocwmu9T/4w8HFvDscYIibpfygMSW9Wxxfxpt55Dw==" workbookSaltValue="jUykSFnmC9UQ2mACbVgPQ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<sst xmlns="http://schemas.openxmlformats.org/spreadsheetml/2006/main" count="228" uniqueCount="114">
  <si>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</si>
  <si>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</si>
  <si>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</si>
  <si>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</si>
  <si>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</si>
  <si>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</si>
  <si>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</si>
  <si>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</si>
  <si>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</si>
  <si>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</si>
  <si>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</si>
  <si>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</si>
  <si>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</si>
  <si>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</si>
  <si>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</si>
  <si>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</si>
  <si>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</si>
  <si>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</si>
  <si>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</si>
  <si>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</si>
  <si>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</si>
  <si>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</si>
  <si>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</si>
  <si>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</si>
  <si>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</si>
  <si>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</si>
  <si>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</si>
  <si>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</si>
  <si>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</si>
  <si>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</si>
  <si>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</si>
  <si>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</si>
  <si>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</si>
  <si>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</si>
  <si>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</si>
  <si>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</si>
  <si>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</si>
  <si>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</si>
  <si>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</si>
  <si>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</si>
  <si>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</si>
  <si>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</si>
  <si>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</si>
  <si>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</si>
  <si>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</si>
  <si>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</si>
  <si>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</si>
  <si>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</si>
  <si>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</si>
  <si>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</si>
  <si>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</si>
  <si>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</si>
  <si>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</si>
  <si>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</si>
  <si>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</si>
  <si>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</si>
  <si>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</si>
  <si>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</si>
  <si>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</si>
  <si>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</si>
  <si>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</si>
  <si>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</si>
  <si>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</si>
  <si>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</si>
  <si>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</si>
  <si>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</si>
  <si>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</si>
  <si>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</si>
  <si>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</si>
  <si>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</si>
  <si>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</si>
  <si>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</si>
  <si>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</si>
  <si>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</si>
  <si>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</si>
  <si>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</si>
  <si>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</si>
  <si>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</si>
  <si>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</si>
  <si>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</si>
  <si>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</si>
  <si>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</si>
  <si>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</si>
  <si>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</si>
  <si>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</si>
  <si>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</si>
  <si>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</si>
  <si>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</si>
  <si>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</si>
  <si>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</si>
  <si>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</si>
  <si>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</si>
  <si>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</si>
  <si>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</si>
  <si>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</si>
  <si>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</si>
  <si>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</si>
  <si>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</si>
  <si>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</si>
  <si>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</si>
  <si>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</si>
  <si>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</si>
  <si>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</si>
  <si>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</si>
  <si>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</si>
  <si>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</si>
  <si>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</si>
  <si>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</si>
  <si>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</si>
  <si>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</si>
  <si>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</si>
  <si>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経営の健全性については、経常収支比率が100％を上回り、欠損金も発生しておらず、その上、短期の支払い能力を示す流動比率も100％を上回り、健全性は保たれている。
　しかし効率性については、料金回収率が昨年に引き続き100％を下回る事となり給水原価が類似団体の平均よりも高くなってしまっている。その増加の一番の原因は近年の電気料金の高騰であるが、その要因は漏水の増加によるもので経常費用の増加に繋がっており、有収率向上が急務であると考える。その対策として漏水調査員の漏水調査を継続して行い、有収率の向上による経営改善を図る必要がある。
　しかし、料金回収率の低下が常態化するようであれば、将来的に水道料金改定の検討を視野に入れなければならない可能性は払拭できない為、経費節減と合わせて更なる経営努力に努めなければならない。
　また施設利用率については類似団体、全国平均を下回る結果となっている為、当町の地理的要因(土地が東西に長く住宅地が海岸線に点在している状態)に沿った、施設統合やダウンサイズを考慮していく必要がある。</t>
    <phoneticPr fontId="4"/>
  </si>
  <si>
    <t>　有形固定資産減価償却率が62.77%と類似団体・全国平均と比べて高く全体的に老朽化が進んでいる状況であるため、修繕、補修等により現状維持に努めつつ更新が必要なものについては、計画的に更新を行っていく予定である。一方管路経年化率が11.90％と類似団体・全国平均を下回っている状態である。管路更新については財政状況を考慮し計画的に進めていく予定である。</t>
    <phoneticPr fontId="4"/>
  </si>
  <si>
    <t>　料金回収率が100％を下回り続けているのが大きな課題である。人口減少による給水収益の減少も徐々に進んでいることから従来の経費の節減などの合理化の他、水道料金の改定も視野に入れて検討しなければならない可能性がある。
　また施設の老朽化の更新費用も重なり経営状況が相当厳しくなっていることから今後も一層の経営改善に取り組み、健全な経営を行えるよう努める。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</si>
</sst>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0.87</c:v>
                </c:pt>
                <c:pt idx="2">
                  <c:v>0.03</c:v>
                </c:pt>
                <c:pt idx="3">
                  <c:v>0.23</c:v>
                </c:pt>
                <c:pt idx="4">
                  <c:v>0.56000000000000005</c:v>
                </c:pt>
              </c:numCache>
            </c:numRef>
          </c:val>
          <c:extLst>
            <c:ext xmlns:c16="http://schemas.microsoft.com/office/drawing/2014/chart" uri="{C3380CC4-5D6E-409C-BE32-E72D297353CC}">
              <c16:uniqueId val="{00000000-BA4E-4ECC-9643-99E92931DF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c:v>
                </c:pt>
              </c:numCache>
            </c:numRef>
          </c:val>
          <c:smooth val="0"/>
          <c:extLst>
            <c:ext xmlns:c16="http://schemas.microsoft.com/office/drawing/2014/chart" uri="{C3380CC4-5D6E-409C-BE32-E72D297353CC}">
              <c16:uniqueId val="{00000001-BA4E-4ECC-9643-99E92931DF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44.99</c:v>
                </c:pt>
                <c:pt idx="1">
                  <c:v>42.71</c:v>
                </c:pt>
                <c:pt idx="2">
                  <c:v>42.8</c:v>
                </c:pt>
                <c:pt idx="3">
                  <c:v>45.85</c:v>
                </c:pt>
                <c:pt idx="4">
                  <c:v>45.71</c:v>
                </c:pt>
              </c:numCache>
            </c:numRef>
          </c:val>
          <c:extLst>
            <c:ext xmlns:c16="http://schemas.microsoft.com/office/drawing/2014/chart" uri="{C3380CC4-5D6E-409C-BE32-E72D297353CC}">
              <c16:uniqueId val="{00000000-CF23-4A22-B703-DE25C2FC9C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54.8</c:v>
                </c:pt>
              </c:numCache>
            </c:numRef>
          </c:val>
          <c:smooth val="0"/>
          <c:extLst>
            <c:ext xmlns:c16="http://schemas.microsoft.com/office/drawing/2014/chart" uri="{C3380CC4-5D6E-409C-BE32-E72D297353CC}">
              <c16:uniqueId val="{00000001-CF23-4A22-B703-DE25C2FC9C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72.03</c:v>
                </c:pt>
                <c:pt idx="1">
                  <c:v>74.48</c:v>
                </c:pt>
                <c:pt idx="2">
                  <c:v>73.41</c:v>
                </c:pt>
                <c:pt idx="3">
                  <c:v>67.790000000000006</c:v>
                </c:pt>
                <c:pt idx="4">
                  <c:v>66.349999999999994</c:v>
                </c:pt>
              </c:numCache>
            </c:numRef>
          </c:val>
          <c:extLst>
            <c:ext xmlns:c16="http://schemas.microsoft.com/office/drawing/2014/chart" uri="{C3380CC4-5D6E-409C-BE32-E72D297353CC}">
              <c16:uniqueId val="{00000000-C44E-4CB9-A825-094314837B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77.98</c:v>
                </c:pt>
              </c:numCache>
            </c:numRef>
          </c:val>
          <c:smooth val="0"/>
          <c:extLst>
            <c:ext xmlns:c16="http://schemas.microsoft.com/office/drawing/2014/chart" uri="{C3380CC4-5D6E-409C-BE32-E72D297353CC}">
              <c16:uniqueId val="{00000001-C44E-4CB9-A825-094314837B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103.02</c:v>
                </c:pt>
                <c:pt idx="1">
                  <c:v>102.48</c:v>
                </c:pt>
                <c:pt idx="2">
                  <c:v>103.47</c:v>
                </c:pt>
                <c:pt idx="3">
                  <c:v>101.22</c:v>
                </c:pt>
                <c:pt idx="4">
                  <c:v>104.43</c:v>
                </c:pt>
              </c:numCache>
            </c:numRef>
          </c:val>
          <c:extLst>
            <c:ext xmlns:c16="http://schemas.microsoft.com/office/drawing/2014/chart" uri="{C3380CC4-5D6E-409C-BE32-E72D297353CC}">
              <c16:uniqueId val="{00000000-07B8-4493-9F6E-6377D0531B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105.97</c:v>
                </c:pt>
              </c:numCache>
            </c:numRef>
          </c:val>
          <c:smooth val="0"/>
          <c:extLst>
            <c:ext xmlns:c16="http://schemas.microsoft.com/office/drawing/2014/chart" uri="{C3380CC4-5D6E-409C-BE32-E72D297353CC}">
              <c16:uniqueId val="{00000001-07B8-4493-9F6E-6377D0531B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56.75</c:v>
                </c:pt>
                <c:pt idx="1">
                  <c:v>58.39</c:v>
                </c:pt>
                <c:pt idx="2">
                  <c:v>59.05</c:v>
                </c:pt>
                <c:pt idx="3">
                  <c:v>61.17</c:v>
                </c:pt>
                <c:pt idx="4">
                  <c:v>62.77</c:v>
                </c:pt>
              </c:numCache>
            </c:numRef>
          </c:val>
          <c:extLst>
            <c:ext xmlns:c16="http://schemas.microsoft.com/office/drawing/2014/chart" uri="{C3380CC4-5D6E-409C-BE32-E72D297353CC}">
              <c16:uniqueId val="{00000000-4F74-4326-9A8C-1A8990AF1B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52.27</c:v>
                </c:pt>
              </c:numCache>
            </c:numRef>
          </c:val>
          <c:smooth val="0"/>
          <c:extLst>
            <c:ext xmlns:c16="http://schemas.microsoft.com/office/drawing/2014/chart" uri="{C3380CC4-5D6E-409C-BE32-E72D297353CC}">
              <c16:uniqueId val="{00000001-4F74-4326-9A8C-1A8990AF1B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6.76</c:v>
                </c:pt>
                <c:pt idx="1">
                  <c:v>7.38</c:v>
                </c:pt>
                <c:pt idx="2">
                  <c:v>9.86</c:v>
                </c:pt>
                <c:pt idx="3">
                  <c:v>10.8</c:v>
                </c:pt>
                <c:pt idx="4">
                  <c:v>11.9</c:v>
                </c:pt>
              </c:numCache>
            </c:numRef>
          </c:val>
          <c:extLst>
            <c:ext xmlns:c16="http://schemas.microsoft.com/office/drawing/2014/chart" uri="{C3380CC4-5D6E-409C-BE32-E72D297353CC}">
              <c16:uniqueId val="{00000000-60C0-4FA0-9682-1DF4616D4B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25.67</c:v>
                </c:pt>
              </c:numCache>
            </c:numRef>
          </c:val>
          <c:smooth val="0"/>
          <c:extLst>
            <c:ext xmlns:c16="http://schemas.microsoft.com/office/drawing/2014/chart" uri="{C3380CC4-5D6E-409C-BE32-E72D297353CC}">
              <c16:uniqueId val="{00000001-60C0-4FA0-9682-1DF4616D4B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74-4E71-AF72-959938EA98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8.52</c:v>
                </c:pt>
              </c:numCache>
            </c:numRef>
          </c:val>
          <c:smooth val="0"/>
          <c:extLst>
            <c:ext xmlns:c16="http://schemas.microsoft.com/office/drawing/2014/chart" uri="{C3380CC4-5D6E-409C-BE32-E72D297353CC}">
              <c16:uniqueId val="{00000001-AF74-4E71-AF72-959938EA98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430.84</c:v>
                </c:pt>
                <c:pt idx="1">
                  <c:v>326.16000000000003</c:v>
                </c:pt>
                <c:pt idx="2">
                  <c:v>268.7</c:v>
                </c:pt>
                <c:pt idx="3">
                  <c:v>301.3</c:v>
                </c:pt>
                <c:pt idx="4">
                  <c:v>257.04000000000002</c:v>
                </c:pt>
              </c:numCache>
            </c:numRef>
          </c:val>
          <c:extLst>
            <c:ext xmlns:c16="http://schemas.microsoft.com/office/drawing/2014/chart" uri="{C3380CC4-5D6E-409C-BE32-E72D297353CC}">
              <c16:uniqueId val="{00000000-1608-49C5-A37C-14F37E3EF9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378.87</c:v>
                </c:pt>
              </c:numCache>
            </c:numRef>
          </c:val>
          <c:smooth val="0"/>
          <c:extLst>
            <c:ext xmlns:c16="http://schemas.microsoft.com/office/drawing/2014/chart" uri="{C3380CC4-5D6E-409C-BE32-E72D297353CC}">
              <c16:uniqueId val="{00000001-1608-49C5-A37C-14F37E3EF9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370.59</c:v>
                </c:pt>
                <c:pt idx="1">
                  <c:v>348.69</c:v>
                </c:pt>
                <c:pt idx="2">
                  <c:v>319.14</c:v>
                </c:pt>
                <c:pt idx="3">
                  <c:v>295.32</c:v>
                </c:pt>
                <c:pt idx="4">
                  <c:v>264.04000000000002</c:v>
                </c:pt>
              </c:numCache>
            </c:numRef>
          </c:val>
          <c:extLst>
            <c:ext xmlns:c16="http://schemas.microsoft.com/office/drawing/2014/chart" uri="{C3380CC4-5D6E-409C-BE32-E72D297353CC}">
              <c16:uniqueId val="{00000000-5684-474C-80A6-D07899282F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430.23</c:v>
                </c:pt>
              </c:numCache>
            </c:numRef>
          </c:val>
          <c:smooth val="0"/>
          <c:extLst>
            <c:ext xmlns:c16="http://schemas.microsoft.com/office/drawing/2014/chart" uri="{C3380CC4-5D6E-409C-BE32-E72D297353CC}">
              <c16:uniqueId val="{00000001-5684-474C-80A6-D07899282F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101.88</c:v>
                </c:pt>
                <c:pt idx="1">
                  <c:v>98.12</c:v>
                </c:pt>
                <c:pt idx="2">
                  <c:v>100.78</c:v>
                </c:pt>
                <c:pt idx="3">
                  <c:v>94.64</c:v>
                </c:pt>
                <c:pt idx="4">
                  <c:v>94.29</c:v>
                </c:pt>
              </c:numCache>
            </c:numRef>
          </c:val>
          <c:extLst>
            <c:ext xmlns:c16="http://schemas.microsoft.com/office/drawing/2014/chart" uri="{C3380CC4-5D6E-409C-BE32-E72D297353CC}">
              <c16:uniqueId val="{00000000-3C9F-436B-98CE-991B6C5B2A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90.66</c:v>
                </c:pt>
              </c:numCache>
            </c:numRef>
          </c:val>
          <c:smooth val="0"/>
          <c:extLst>
            <c:ext xmlns:c16="http://schemas.microsoft.com/office/drawing/2014/chart" uri="{C3380CC4-5D6E-409C-BE32-E72D297353CC}">
              <c16:uniqueId val="{00000001-3C9F-436B-98CE-991B6C5B2A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186.29</c:v>
                </c:pt>
                <c:pt idx="1">
                  <c:v>192.75</c:v>
                </c:pt>
                <c:pt idx="2">
                  <c:v>189.19</c:v>
                </c:pt>
                <c:pt idx="3">
                  <c:v>198.17</c:v>
                </c:pt>
                <c:pt idx="4">
                  <c:v>204.74</c:v>
                </c:pt>
              </c:numCache>
            </c:numRef>
          </c:val>
          <c:extLst>
            <c:ext xmlns:c16="http://schemas.microsoft.com/office/drawing/2014/chart" uri="{C3380CC4-5D6E-409C-BE32-E72D297353CC}">
              <c16:uniqueId val="{00000000-DE7E-45F9-A362-EF640E00CB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199.33</c:v>
                </c:pt>
              </c:numCache>
            </c:numRef>
          </c:val>
          <c:smooth val="0"/>
          <c:extLst>
            <c:ext xmlns:c16="http://schemas.microsoft.com/office/drawing/2014/chart" uri="{C3380CC4-5D6E-409C-BE32-E72D297353CC}">
              <c16:uniqueId val="{00000001-DE7E-45F9-A362-EF640E00CB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和歌山県　串本町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14297</v>
      </c>
      <c r="AM8" s="58"/>
      <c r="AN8" s="58"/>
      <c r="AO8" s="58"/>
      <c r="AP8" s="58"/>
      <c r="AQ8" s="58"/>
      <c r="AR8" s="58"/>
      <c r="AS8" s="58"/>
      <c r="AT8" s="55">
        <f>データ!$S$6</f>
        <v>135.66999999999999</v>
      </c>
      <c r="AU8" s="56"/>
      <c r="AV8" s="56"/>
      <c r="AW8" s="56"/>
      <c r="AX8" s="56"/>
      <c r="AY8" s="56"/>
      <c r="AZ8" s="56"/>
      <c r="BA8" s="56"/>
      <c r="BB8" s="45">
        <f>データ!$T$6</f>
        <v>105.38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72.87</v>
      </c>
      <c r="J10" s="56"/>
      <c r="K10" s="56"/>
      <c r="L10" s="56"/>
      <c r="M10" s="56"/>
      <c r="N10" s="56"/>
      <c r="O10" s="57"/>
      <c r="P10" s="45">
        <f>データ!$P$6</f>
        <v>104.37</v>
      </c>
      <c r="Q10" s="45"/>
      <c r="R10" s="45"/>
      <c r="S10" s="45"/>
      <c r="T10" s="45"/>
      <c r="U10" s="45"/>
      <c r="V10" s="45"/>
      <c r="W10" s="58">
        <f>データ!$Q$6</f>
        <v>3490</v>
      </c>
      <c r="X10" s="58"/>
      <c r="Y10" s="58"/>
      <c r="Z10" s="58"/>
      <c r="AA10" s="58"/>
      <c r="AB10" s="58"/>
      <c r="AC10" s="58"/>
      <c r="AD10" s="2"/>
      <c r="AE10" s="2"/>
      <c r="AF10" s="2"/>
      <c r="AG10" s="2"/>
      <c r="AH10" s="2"/>
      <c r="AI10" s="2"/>
      <c r="AJ10" s="2"/>
      <c r="AK10" s="2"/>
      <c r="AL10" s="58">
        <f>データ!$U$6</f>
        <v>14762</v>
      </c>
      <c r="AM10" s="58"/>
      <c r="AN10" s="58"/>
      <c r="AO10" s="58"/>
      <c r="AP10" s="58"/>
      <c r="AQ10" s="58"/>
      <c r="AR10" s="58"/>
      <c r="AS10" s="58"/>
      <c r="AT10" s="55">
        <f>データ!$V$6</f>
        <v>69.8</v>
      </c>
      <c r="AU10" s="56"/>
      <c r="AV10" s="56"/>
      <c r="AW10" s="56"/>
      <c r="AX10" s="56"/>
      <c r="AY10" s="56"/>
      <c r="AZ10" s="56"/>
      <c r="BA10" s="56"/>
      <c r="BB10" s="45">
        <f>データ!$W$6</f>
        <v>211.49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DsQXIsk9QVjAdyUO7DXbDKKaibhbVN7q4KYmh66B7cUza5SMpb3suOb9NQYMAKvt90Mn3bjan/+kkEGRDEI9Q==" saltValue="Yeqm42yDErJHeMXL8CsM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304280</v>
      </c>
      <c r="D6" s="20">
        <f t="shared" si="3"/>
        <v>46</v>
      </c>
      <c r="E6" s="20">
        <f t="shared" si="3"/>
        <v>1</v>
      </c>
      <c r="F6" s="20">
        <f t="shared" si="3"/>
        <v>0</v>
      </c>
      <c r="G6" s="20">
        <f t="shared" si="3"/>
        <v>1</v>
      </c>
      <c r="H6" s="20" t="str">
        <f t="shared" si="3"/>
        <v>和歌山県　串本町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72.87</v>
      </c>
      <c r="P6" s="21">
        <f t="shared" si="3"/>
        <v>104.37</v>
      </c>
      <c r="Q6" s="21">
        <f t="shared" si="3"/>
        <v>3490</v>
      </c>
      <c r="R6" s="21">
        <f t="shared" si="3"/>
        <v>14297</v>
      </c>
      <c r="S6" s="21">
        <f t="shared" si="3"/>
        <v>135.66999999999999</v>
      </c>
      <c r="T6" s="21">
        <f t="shared" si="3"/>
        <v>105.38</v>
      </c>
      <c r="U6" s="21">
        <f t="shared" si="3"/>
        <v>14762</v>
      </c>
      <c r="V6" s="21">
        <f t="shared" si="3"/>
        <v>69.8</v>
      </c>
      <c r="W6" s="21">
        <f t="shared" si="3"/>
        <v>211.49</v>
      </c>
      <c r="X6" s="22">
        <f>IF(X7="",NA(),X7)</f>
        <v>103.02</v>
      </c>
      <c r="Y6" s="22">
        <f t="shared" ref="Y6:AG6" si="4">IF(Y7="",NA(),Y7)</f>
        <v>102.48</v>
      </c>
      <c r="Z6" s="22">
        <f t="shared" si="4"/>
        <v>103.47</v>
      </c>
      <c r="AA6" s="22">
        <f t="shared" si="4"/>
        <v>101.22</v>
      </c>
      <c r="AB6" s="22">
        <f t="shared" si="4"/>
        <v>104.43</v>
      </c>
      <c r="AC6" s="22">
        <f t="shared" si="4"/>
        <v>108.61</v>
      </c>
      <c r="AD6" s="22">
        <f t="shared" si="4"/>
        <v>108.35</v>
      </c>
      <c r="AE6" s="22">
        <f t="shared" si="4"/>
        <v>108.84</v>
      </c>
      <c r="AF6" s="22">
        <f t="shared" si="4"/>
        <v>105.92</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8.52</v>
      </c>
      <c r="AS6" s="21" t="str">
        <f>IF(AS7="","",IF(AS7="-","【-】","【"&amp;SUBSTITUTE(TEXT(AS7,"#,##0.00"),"-","△")&amp;"】"))</f>
        <v>【1.50】</v>
      </c>
      <c r="AT6" s="22">
        <f>IF(AT7="",NA(),AT7)</f>
        <v>430.84</v>
      </c>
      <c r="AU6" s="22">
        <f t="shared" ref="AU6:BC6" si="6">IF(AU7="",NA(),AU7)</f>
        <v>326.16000000000003</v>
      </c>
      <c r="AV6" s="22">
        <f t="shared" si="6"/>
        <v>268.7</v>
      </c>
      <c r="AW6" s="22">
        <f t="shared" si="6"/>
        <v>301.3</v>
      </c>
      <c r="AX6" s="22">
        <f t="shared" si="6"/>
        <v>257.04000000000002</v>
      </c>
      <c r="AY6" s="22">
        <f t="shared" si="6"/>
        <v>379.08</v>
      </c>
      <c r="AZ6" s="22">
        <f t="shared" si="6"/>
        <v>367.55</v>
      </c>
      <c r="BA6" s="22">
        <f t="shared" si="6"/>
        <v>378.56</v>
      </c>
      <c r="BB6" s="22">
        <f t="shared" si="6"/>
        <v>364.46</v>
      </c>
      <c r="BC6" s="22">
        <f t="shared" si="6"/>
        <v>378.87</v>
      </c>
      <c r="BD6" s="21" t="str">
        <f>IF(BD7="","",IF(BD7="-","【-】","【"&amp;SUBSTITUTE(TEXT(BD7,"#,##0.00"),"-","△")&amp;"】"))</f>
        <v>【243.36】</v>
      </c>
      <c r="BE6" s="22">
        <f>IF(BE7="",NA(),BE7)</f>
        <v>370.59</v>
      </c>
      <c r="BF6" s="22">
        <f t="shared" ref="BF6:BN6" si="7">IF(BF7="",NA(),BF7)</f>
        <v>348.69</v>
      </c>
      <c r="BG6" s="22">
        <f t="shared" si="7"/>
        <v>319.14</v>
      </c>
      <c r="BH6" s="22">
        <f t="shared" si="7"/>
        <v>295.32</v>
      </c>
      <c r="BI6" s="22">
        <f t="shared" si="7"/>
        <v>264.04000000000002</v>
      </c>
      <c r="BJ6" s="22">
        <f t="shared" si="7"/>
        <v>398.98</v>
      </c>
      <c r="BK6" s="22">
        <f t="shared" si="7"/>
        <v>418.68</v>
      </c>
      <c r="BL6" s="22">
        <f t="shared" si="7"/>
        <v>395.68</v>
      </c>
      <c r="BM6" s="22">
        <f t="shared" si="7"/>
        <v>403.72</v>
      </c>
      <c r="BN6" s="22">
        <f t="shared" si="7"/>
        <v>430.23</v>
      </c>
      <c r="BO6" s="21" t="str">
        <f>IF(BO7="","",IF(BO7="-","【-】","【"&amp;SUBSTITUTE(TEXT(BO7,"#,##0.00"),"-","△")&amp;"】"))</f>
        <v>【265.93】</v>
      </c>
      <c r="BP6" s="22">
        <f>IF(BP7="",NA(),BP7)</f>
        <v>101.88</v>
      </c>
      <c r="BQ6" s="22">
        <f t="shared" ref="BQ6:BY6" si="8">IF(BQ7="",NA(),BQ7)</f>
        <v>98.12</v>
      </c>
      <c r="BR6" s="22">
        <f t="shared" si="8"/>
        <v>100.78</v>
      </c>
      <c r="BS6" s="22">
        <f t="shared" si="8"/>
        <v>94.64</v>
      </c>
      <c r="BT6" s="22">
        <f t="shared" si="8"/>
        <v>94.29</v>
      </c>
      <c r="BU6" s="22">
        <f t="shared" si="8"/>
        <v>98.64</v>
      </c>
      <c r="BV6" s="22">
        <f t="shared" si="8"/>
        <v>94.78</v>
      </c>
      <c r="BW6" s="22">
        <f t="shared" si="8"/>
        <v>97.59</v>
      </c>
      <c r="BX6" s="22">
        <f t="shared" si="8"/>
        <v>92.17</v>
      </c>
      <c r="BY6" s="22">
        <f t="shared" si="8"/>
        <v>90.66</v>
      </c>
      <c r="BZ6" s="21" t="str">
        <f>IF(BZ7="","",IF(BZ7="-","【-】","【"&amp;SUBSTITUTE(TEXT(BZ7,"#,##0.00"),"-","△")&amp;"】"))</f>
        <v>【97.82】</v>
      </c>
      <c r="CA6" s="22">
        <f>IF(CA7="",NA(),CA7)</f>
        <v>186.29</v>
      </c>
      <c r="CB6" s="22">
        <f t="shared" ref="CB6:CJ6" si="9">IF(CB7="",NA(),CB7)</f>
        <v>192.75</v>
      </c>
      <c r="CC6" s="22">
        <f t="shared" si="9"/>
        <v>189.19</v>
      </c>
      <c r="CD6" s="22">
        <f t="shared" si="9"/>
        <v>198.17</v>
      </c>
      <c r="CE6" s="22">
        <f t="shared" si="9"/>
        <v>204.74</v>
      </c>
      <c r="CF6" s="22">
        <f t="shared" si="9"/>
        <v>178.92</v>
      </c>
      <c r="CG6" s="22">
        <f t="shared" si="9"/>
        <v>181.3</v>
      </c>
      <c r="CH6" s="22">
        <f t="shared" si="9"/>
        <v>181.71</v>
      </c>
      <c r="CI6" s="22">
        <f t="shared" si="9"/>
        <v>188.51</v>
      </c>
      <c r="CJ6" s="22">
        <f t="shared" si="9"/>
        <v>199.33</v>
      </c>
      <c r="CK6" s="21" t="str">
        <f>IF(CK7="","",IF(CK7="-","【-】","【"&amp;SUBSTITUTE(TEXT(CK7,"#,##0.00"),"-","△")&amp;"】"))</f>
        <v>【177.56】</v>
      </c>
      <c r="CL6" s="22">
        <f>IF(CL7="",NA(),CL7)</f>
        <v>44.99</v>
      </c>
      <c r="CM6" s="22">
        <f t="shared" ref="CM6:CU6" si="10">IF(CM7="",NA(),CM7)</f>
        <v>42.71</v>
      </c>
      <c r="CN6" s="22">
        <f t="shared" si="10"/>
        <v>42.8</v>
      </c>
      <c r="CO6" s="22">
        <f t="shared" si="10"/>
        <v>45.85</v>
      </c>
      <c r="CP6" s="22">
        <f t="shared" si="10"/>
        <v>45.71</v>
      </c>
      <c r="CQ6" s="22">
        <f t="shared" si="10"/>
        <v>55.14</v>
      </c>
      <c r="CR6" s="22">
        <f t="shared" si="10"/>
        <v>55.89</v>
      </c>
      <c r="CS6" s="22">
        <f t="shared" si="10"/>
        <v>55.72</v>
      </c>
      <c r="CT6" s="22">
        <f t="shared" si="10"/>
        <v>55.31</v>
      </c>
      <c r="CU6" s="22">
        <f t="shared" si="10"/>
        <v>54.8</v>
      </c>
      <c r="CV6" s="21" t="str">
        <f>IF(CV7="","",IF(CV7="-","【-】","【"&amp;SUBSTITUTE(TEXT(CV7,"#,##0.00"),"-","△")&amp;"】"))</f>
        <v>【59.81】</v>
      </c>
      <c r="CW6" s="22">
        <f>IF(CW7="",NA(),CW7)</f>
        <v>72.03</v>
      </c>
      <c r="CX6" s="22">
        <f t="shared" ref="CX6:DF6" si="11">IF(CX7="",NA(),CX7)</f>
        <v>74.48</v>
      </c>
      <c r="CY6" s="22">
        <f t="shared" si="11"/>
        <v>73.41</v>
      </c>
      <c r="CZ6" s="22">
        <f t="shared" si="11"/>
        <v>67.790000000000006</v>
      </c>
      <c r="DA6" s="22">
        <f t="shared" si="11"/>
        <v>66.349999999999994</v>
      </c>
      <c r="DB6" s="22">
        <f t="shared" si="11"/>
        <v>81.39</v>
      </c>
      <c r="DC6" s="22">
        <f t="shared" si="11"/>
        <v>81.27</v>
      </c>
      <c r="DD6" s="22">
        <f t="shared" si="11"/>
        <v>81.260000000000005</v>
      </c>
      <c r="DE6" s="22">
        <f t="shared" si="11"/>
        <v>80.36</v>
      </c>
      <c r="DF6" s="22">
        <f t="shared" si="11"/>
        <v>77.98</v>
      </c>
      <c r="DG6" s="21" t="str">
        <f>IF(DG7="","",IF(DG7="-","【-】","【"&amp;SUBSTITUTE(TEXT(DG7,"#,##0.00"),"-","△")&amp;"】"))</f>
        <v>【89.42】</v>
      </c>
      <c r="DH6" s="22">
        <f>IF(DH7="",NA(),DH7)</f>
        <v>56.75</v>
      </c>
      <c r="DI6" s="22">
        <f t="shared" ref="DI6:DQ6" si="12">IF(DI7="",NA(),DI7)</f>
        <v>58.39</v>
      </c>
      <c r="DJ6" s="22">
        <f t="shared" si="12"/>
        <v>59.05</v>
      </c>
      <c r="DK6" s="22">
        <f t="shared" si="12"/>
        <v>61.17</v>
      </c>
      <c r="DL6" s="22">
        <f t="shared" si="12"/>
        <v>62.77</v>
      </c>
      <c r="DM6" s="22">
        <f t="shared" si="12"/>
        <v>49.92</v>
      </c>
      <c r="DN6" s="22">
        <f t="shared" si="12"/>
        <v>50.63</v>
      </c>
      <c r="DO6" s="22">
        <f t="shared" si="12"/>
        <v>51.29</v>
      </c>
      <c r="DP6" s="22">
        <f t="shared" si="12"/>
        <v>52.2</v>
      </c>
      <c r="DQ6" s="22">
        <f t="shared" si="12"/>
        <v>52.27</v>
      </c>
      <c r="DR6" s="21" t="str">
        <f>IF(DR7="","",IF(DR7="-","【-】","【"&amp;SUBSTITUTE(TEXT(DR7,"#,##0.00"),"-","△")&amp;"】"))</f>
        <v>【52.02】</v>
      </c>
      <c r="DS6" s="22">
        <f>IF(DS7="",NA(),DS7)</f>
        <v>6.76</v>
      </c>
      <c r="DT6" s="22">
        <f t="shared" ref="DT6:EB6" si="13">IF(DT7="",NA(),DT7)</f>
        <v>7.38</v>
      </c>
      <c r="DU6" s="22">
        <f t="shared" si="13"/>
        <v>9.86</v>
      </c>
      <c r="DV6" s="22">
        <f t="shared" si="13"/>
        <v>10.8</v>
      </c>
      <c r="DW6" s="22">
        <f t="shared" si="13"/>
        <v>11.9</v>
      </c>
      <c r="DX6" s="22">
        <f t="shared" si="13"/>
        <v>16.88</v>
      </c>
      <c r="DY6" s="22">
        <f t="shared" si="13"/>
        <v>18.28</v>
      </c>
      <c r="DZ6" s="22">
        <f t="shared" si="13"/>
        <v>19.61</v>
      </c>
      <c r="EA6" s="22">
        <f t="shared" si="13"/>
        <v>20.73</v>
      </c>
      <c r="EB6" s="22">
        <f t="shared" si="13"/>
        <v>25.67</v>
      </c>
      <c r="EC6" s="21" t="str">
        <f>IF(EC7="","",IF(EC7="-","【-】","【"&amp;SUBSTITUTE(TEXT(EC7,"#,##0.00"),"-","△")&amp;"】"))</f>
        <v>【25.37】</v>
      </c>
      <c r="ED6" s="22">
        <f>IF(ED7="",NA(),ED7)</f>
        <v>0.53</v>
      </c>
      <c r="EE6" s="22">
        <f t="shared" ref="EE6:EM6" si="14">IF(EE7="",NA(),EE7)</f>
        <v>0.87</v>
      </c>
      <c r="EF6" s="22">
        <f t="shared" si="14"/>
        <v>0.03</v>
      </c>
      <c r="EG6" s="22">
        <f t="shared" si="14"/>
        <v>0.23</v>
      </c>
      <c r="EH6" s="22">
        <f t="shared" si="14"/>
        <v>0.56000000000000005</v>
      </c>
      <c r="EI6" s="22">
        <f t="shared" si="14"/>
        <v>0.52</v>
      </c>
      <c r="EJ6" s="22">
        <f t="shared" si="14"/>
        <v>0.53</v>
      </c>
      <c r="EK6" s="22">
        <f t="shared" si="14"/>
        <v>0.48</v>
      </c>
      <c r="EL6" s="22">
        <f t="shared" si="14"/>
        <v>0.5</v>
      </c>
      <c r="EM6" s="22">
        <f t="shared" si="14"/>
        <v>0.4</v>
      </c>
      <c r="EN6" s="21" t="str">
        <f>IF(EN7="","",IF(EN7="-","【-】","【"&amp;SUBSTITUTE(TEXT(EN7,"#,##0.00"),"-","△")&amp;"】"))</f>
        <v>【0.62】</v>
      </c>
    </row>
    <row r="7" spans="1:144" s="23" customFormat="1" x14ac:dyDescent="0.15">
      <c r="A7" s="15"/>
      <c r="B7" s="24">
        <v>2023</v>
      </c>
      <c r="C7" s="24">
        <v>304280</v>
      </c>
      <c r="D7" s="24">
        <v>46</v>
      </c>
      <c r="E7" s="24">
        <v>1</v>
      </c>
      <c r="F7" s="24">
        <v>0</v>
      </c>
      <c r="G7" s="24">
        <v>1</v>
      </c>
      <c r="H7" s="24" t="s">
        <v>93</v>
      </c>
      <c r="I7" s="24" t="s">
        <v>94</v>
      </c>
      <c r="J7" s="24" t="s">
        <v>95</v>
      </c>
      <c r="K7" s="24" t="s">
        <v>96</v>
      </c>
      <c r="L7" s="24" t="s">
        <v>97</v>
      </c>
      <c r="M7" s="24" t="s">
        <v>98</v>
      </c>
      <c r="N7" s="25" t="s">
        <v>99</v>
      </c>
      <c r="O7" s="25">
        <v>72.87</v>
      </c>
      <c r="P7" s="25">
        <v>104.37</v>
      </c>
      <c r="Q7" s="25">
        <v>3490</v>
      </c>
      <c r="R7" s="25">
        <v>14297</v>
      </c>
      <c r="S7" s="25">
        <v>135.66999999999999</v>
      </c>
      <c r="T7" s="25">
        <v>105.38</v>
      </c>
      <c r="U7" s="25">
        <v>14762</v>
      </c>
      <c r="V7" s="25">
        <v>69.8</v>
      </c>
      <c r="W7" s="25">
        <v>211.49</v>
      </c>
      <c r="X7" s="25">
        <v>103.02</v>
      </c>
      <c r="Y7" s="25">
        <v>102.48</v>
      </c>
      <c r="Z7" s="25">
        <v>103.47</v>
      </c>
      <c r="AA7" s="25">
        <v>101.22</v>
      </c>
      <c r="AB7" s="25">
        <v>104.43</v>
      </c>
      <c r="AC7" s="25">
        <v>108.61</v>
      </c>
      <c r="AD7" s="25">
        <v>108.35</v>
      </c>
      <c r="AE7" s="25">
        <v>108.84</v>
      </c>
      <c r="AF7" s="25">
        <v>105.92</v>
      </c>
      <c r="AG7" s="25">
        <v>105.97</v>
      </c>
      <c r="AH7" s="25">
        <v>108.24</v>
      </c>
      <c r="AI7" s="25">
        <v>0</v>
      </c>
      <c r="AJ7" s="25">
        <v>0</v>
      </c>
      <c r="AK7" s="25">
        <v>0</v>
      </c>
      <c r="AL7" s="25">
        <v>0</v>
      </c>
      <c r="AM7" s="25">
        <v>0</v>
      </c>
      <c r="AN7" s="25">
        <v>3.59</v>
      </c>
      <c r="AO7" s="25">
        <v>3.98</v>
      </c>
      <c r="AP7" s="25">
        <v>6.02</v>
      </c>
      <c r="AQ7" s="25">
        <v>7.78</v>
      </c>
      <c r="AR7" s="25">
        <v>8.52</v>
      </c>
      <c r="AS7" s="25">
        <v>1.5</v>
      </c>
      <c r="AT7" s="25">
        <v>430.84</v>
      </c>
      <c r="AU7" s="25">
        <v>326.16000000000003</v>
      </c>
      <c r="AV7" s="25">
        <v>268.7</v>
      </c>
      <c r="AW7" s="25">
        <v>301.3</v>
      </c>
      <c r="AX7" s="25">
        <v>257.04000000000002</v>
      </c>
      <c r="AY7" s="25">
        <v>379.08</v>
      </c>
      <c r="AZ7" s="25">
        <v>367.55</v>
      </c>
      <c r="BA7" s="25">
        <v>378.56</v>
      </c>
      <c r="BB7" s="25">
        <v>364.46</v>
      </c>
      <c r="BC7" s="25">
        <v>378.87</v>
      </c>
      <c r="BD7" s="25">
        <v>243.36</v>
      </c>
      <c r="BE7" s="25">
        <v>370.59</v>
      </c>
      <c r="BF7" s="25">
        <v>348.69</v>
      </c>
      <c r="BG7" s="25">
        <v>319.14</v>
      </c>
      <c r="BH7" s="25">
        <v>295.32</v>
      </c>
      <c r="BI7" s="25">
        <v>264.04000000000002</v>
      </c>
      <c r="BJ7" s="25">
        <v>398.98</v>
      </c>
      <c r="BK7" s="25">
        <v>418.68</v>
      </c>
      <c r="BL7" s="25">
        <v>395.68</v>
      </c>
      <c r="BM7" s="25">
        <v>403.72</v>
      </c>
      <c r="BN7" s="25">
        <v>430.23</v>
      </c>
      <c r="BO7" s="25">
        <v>265.93</v>
      </c>
      <c r="BP7" s="25">
        <v>101.88</v>
      </c>
      <c r="BQ7" s="25">
        <v>98.12</v>
      </c>
      <c r="BR7" s="25">
        <v>100.78</v>
      </c>
      <c r="BS7" s="25">
        <v>94.64</v>
      </c>
      <c r="BT7" s="25">
        <v>94.29</v>
      </c>
      <c r="BU7" s="25">
        <v>98.64</v>
      </c>
      <c r="BV7" s="25">
        <v>94.78</v>
      </c>
      <c r="BW7" s="25">
        <v>97.59</v>
      </c>
      <c r="BX7" s="25">
        <v>92.17</v>
      </c>
      <c r="BY7" s="25">
        <v>90.66</v>
      </c>
      <c r="BZ7" s="25">
        <v>97.82</v>
      </c>
      <c r="CA7" s="25">
        <v>186.29</v>
      </c>
      <c r="CB7" s="25">
        <v>192.75</v>
      </c>
      <c r="CC7" s="25">
        <v>189.19</v>
      </c>
      <c r="CD7" s="25">
        <v>198.17</v>
      </c>
      <c r="CE7" s="25">
        <v>204.74</v>
      </c>
      <c r="CF7" s="25">
        <v>178.92</v>
      </c>
      <c r="CG7" s="25">
        <v>181.3</v>
      </c>
      <c r="CH7" s="25">
        <v>181.71</v>
      </c>
      <c r="CI7" s="25">
        <v>188.51</v>
      </c>
      <c r="CJ7" s="25">
        <v>199.33</v>
      </c>
      <c r="CK7" s="25">
        <v>177.56</v>
      </c>
      <c r="CL7" s="25">
        <v>44.99</v>
      </c>
      <c r="CM7" s="25">
        <v>42.71</v>
      </c>
      <c r="CN7" s="25">
        <v>42.8</v>
      </c>
      <c r="CO7" s="25">
        <v>45.85</v>
      </c>
      <c r="CP7" s="25">
        <v>45.71</v>
      </c>
      <c r="CQ7" s="25">
        <v>55.14</v>
      </c>
      <c r="CR7" s="25">
        <v>55.89</v>
      </c>
      <c r="CS7" s="25">
        <v>55.72</v>
      </c>
      <c r="CT7" s="25">
        <v>55.31</v>
      </c>
      <c r="CU7" s="25">
        <v>54.8</v>
      </c>
      <c r="CV7" s="25">
        <v>59.81</v>
      </c>
      <c r="CW7" s="25">
        <v>72.03</v>
      </c>
      <c r="CX7" s="25">
        <v>74.48</v>
      </c>
      <c r="CY7" s="25">
        <v>73.41</v>
      </c>
      <c r="CZ7" s="25">
        <v>67.790000000000006</v>
      </c>
      <c r="DA7" s="25">
        <v>66.349999999999994</v>
      </c>
      <c r="DB7" s="25">
        <v>81.39</v>
      </c>
      <c r="DC7" s="25">
        <v>81.27</v>
      </c>
      <c r="DD7" s="25">
        <v>81.260000000000005</v>
      </c>
      <c r="DE7" s="25">
        <v>80.36</v>
      </c>
      <c r="DF7" s="25">
        <v>77.98</v>
      </c>
      <c r="DG7" s="25">
        <v>89.42</v>
      </c>
      <c r="DH7" s="25">
        <v>56.75</v>
      </c>
      <c r="DI7" s="25">
        <v>58.39</v>
      </c>
      <c r="DJ7" s="25">
        <v>59.05</v>
      </c>
      <c r="DK7" s="25">
        <v>61.17</v>
      </c>
      <c r="DL7" s="25">
        <v>62.77</v>
      </c>
      <c r="DM7" s="25">
        <v>49.92</v>
      </c>
      <c r="DN7" s="25">
        <v>50.63</v>
      </c>
      <c r="DO7" s="25">
        <v>51.29</v>
      </c>
      <c r="DP7" s="25">
        <v>52.2</v>
      </c>
      <c r="DQ7" s="25">
        <v>52.27</v>
      </c>
      <c r="DR7" s="25">
        <v>52.02</v>
      </c>
      <c r="DS7" s="25">
        <v>6.76</v>
      </c>
      <c r="DT7" s="25">
        <v>7.38</v>
      </c>
      <c r="DU7" s="25">
        <v>9.86</v>
      </c>
      <c r="DV7" s="25">
        <v>10.8</v>
      </c>
      <c r="DW7" s="25">
        <v>11.9</v>
      </c>
      <c r="DX7" s="25">
        <v>16.88</v>
      </c>
      <c r="DY7" s="25">
        <v>18.28</v>
      </c>
      <c r="DZ7" s="25">
        <v>19.61</v>
      </c>
      <c r="EA7" s="25">
        <v>20.73</v>
      </c>
      <c r="EB7" s="25">
        <v>25.67</v>
      </c>
      <c r="EC7" s="25">
        <v>25.37</v>
      </c>
      <c r="ED7" s="25">
        <v>0.53</v>
      </c>
      <c r="EE7" s="25">
        <v>0.87</v>
      </c>
      <c r="EF7" s="25">
        <v>0.03</v>
      </c>
      <c r="EG7" s="25">
        <v>0.23</v>
      </c>
      <c r="EH7" s="25">
        <v>0.56000000000000005</v>
      </c>
      <c r="EI7" s="25">
        <v>0.52</v>
      </c>
      <c r="EJ7" s="25">
        <v>0.53</v>
      </c>
      <c r="EK7" s="25">
        <v>0.48</v>
      </c>
      <c r="EL7" s="25">
        <v>0.5</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SUI-0306</cp:lastModifiedBy>
  <dcterms:created xsi:type="dcterms:W3CDTF">2025-01-24T06:52:55Z</dcterms:created>
  <dcterms:modified xsi:type="dcterms:W3CDTF">2025-02-03T02:27:49Z</dcterms:modified>
  <cp:category/>
</cp:coreProperties>
</file>