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KIK-0308\Desktop\R3財政（R2以前含む）\Ｒ3財政\通知等\0106（2月４日〆切）経営比較分析\提出\"/>
    </mc:Choice>
  </mc:AlternateContent>
  <xr:revisionPtr revIDLastSave="0" documentId="13_ncr:1_{F023A2DF-EAD6-40ED-87FA-28385FAC0941}" xr6:coauthVersionLast="47" xr6:coauthVersionMax="47" xr10:uidLastSave="{00000000-0000-0000-0000-000000000000}"/>
  <workbookProtection workbookAlgorithmName="SHA-512" workbookHashValue="6BVKClxe0d1iX00496emkKe1F3u3DgdeKVRaFxVLZCmj+cQmyDmozTLUbnv1qZr8zD3fwDO6k9mP2TdzvnbL0w==" workbookSaltValue="A7Jq9mFjbLGfTbgt3SMRx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<sst xmlns="http://schemas.openxmlformats.org/spreadsheetml/2006/main" count="228" uniqueCount="114">
  <si>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</si>
  <si>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</si>
  <si>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</si>
  <si>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</si>
  <si>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</si>
  <si>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</si>
  <si>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</si>
  <si>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</si>
  <si>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</si>
  <si>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</si>
  <si>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</si>
  <si>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</si>
  <si>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</si>
  <si>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</si>
  <si>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</si>
  <si>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</si>
  <si>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</si>
  <si>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</si>
  <si>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</si>
  <si>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</si>
  <si>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</si>
  <si>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</si>
  <si>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</si>
  <si>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</si>
  <si>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</si>
  <si>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</si>
  <si>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</si>
  <si>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</si>
  <si>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</si>
  <si>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</si>
  <si>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</si>
  <si>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</si>
  <si>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</si>
  <si>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</si>
  <si>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</si>
  <si>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</si>
  <si>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</si>
  <si>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</si>
  <si>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</si>
  <si>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</si>
  <si>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</si>
  <si>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</si>
  <si>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</si>
  <si>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</si>
  <si>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</si>
  <si>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</si>
  <si>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</si>
  <si>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</si>
  <si>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</si>
  <si>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</si>
  <si>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</si>
  <si>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</si>
  <si>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</si>
  <si>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</si>
  <si>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</si>
  <si>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</si>
  <si>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</si>
  <si>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</si>
  <si>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</si>
  <si>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</si>
  <si>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</si>
  <si>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</si>
  <si>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</si>
  <si>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</si>
  <si>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</si>
  <si>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</si>
  <si>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</si>
  <si>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</si>
  <si>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</si>
  <si>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</si>
  <si>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</si>
  <si>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</si>
  <si>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</si>
  <si>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</si>
  <si>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</si>
  <si>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</si>
  <si>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</si>
  <si>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</si>
  <si>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</si>
  <si>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</si>
  <si>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</si>
  <si>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</si>
  <si>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</si>
  <si>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</si>
  <si>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</si>
  <si>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</si>
  <si>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</si>
  <si>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</si>
  <si>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</si>
  <si>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</si>
  <si>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</si>
  <si>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</si>
  <si>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</si>
  <si>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</si>
  <si>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</si>
  <si>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</si>
  <si>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</si>
  <si>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</si>
  <si>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</si>
  <si>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</si>
  <si>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</si>
  <si>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</si>
  <si>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</si>
  <si>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</si>
  <si>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</si>
  <si>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</si>
  <si>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</si>
  <si>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</si>
  <si>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</si>
  <si>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</si>
  <si>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</si>
  <si>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厳しい経営状況ではあるが、健全な財政状況であるといえる。しかし人口の減少により給水収益は年々減少しており、施設も老朽化により修繕・更新の費用が増加することが見込まれることから、経営状況はより厳しさを増すことが予想される。
　今後も経営を健全に行っていけるよう、有収率の向上や経費節減に努め、計画的な設備の更新を行っていく。</t>
    <rPh sb="1" eb="2">
      <t>キビ</t>
    </rPh>
    <rPh sb="4" eb="8">
      <t>ケイエイジョウキョウ</t>
    </rPh>
    <rPh sb="14" eb="16">
      <t>ケンゼン</t>
    </rPh>
    <rPh sb="17" eb="21">
      <t>ザイセイジョウキョウ</t>
    </rPh>
    <rPh sb="32" eb="34">
      <t>ジンコウ</t>
    </rPh>
    <rPh sb="35" eb="37">
      <t>ゲンショウ</t>
    </rPh>
    <rPh sb="40" eb="44">
      <t>キュウスイシュウエキ</t>
    </rPh>
    <rPh sb="45" eb="49">
      <t>ネンネンゲンショウ</t>
    </rPh>
    <rPh sb="54" eb="56">
      <t>シセツ</t>
    </rPh>
    <rPh sb="57" eb="60">
      <t>ロウキュウカ</t>
    </rPh>
    <rPh sb="63" eb="65">
      <t>シュウゼン</t>
    </rPh>
    <rPh sb="66" eb="68">
      <t>コウシン</t>
    </rPh>
    <rPh sb="69" eb="71">
      <t>ヒヨウ</t>
    </rPh>
    <rPh sb="72" eb="74">
      <t>ゾウカ</t>
    </rPh>
    <rPh sb="79" eb="81">
      <t>ミコ</t>
    </rPh>
    <rPh sb="89" eb="93">
      <t>ケイエイジョウキョウ</t>
    </rPh>
    <rPh sb="96" eb="97">
      <t>キビ</t>
    </rPh>
    <rPh sb="100" eb="101">
      <t>マ</t>
    </rPh>
    <rPh sb="105" eb="107">
      <t>ヨソウ</t>
    </rPh>
    <rPh sb="113" eb="115">
      <t>コンゴ</t>
    </rPh>
    <rPh sb="116" eb="118">
      <t>ケイエイ</t>
    </rPh>
    <rPh sb="119" eb="121">
      <t>ケンゼン</t>
    </rPh>
    <rPh sb="122" eb="123">
      <t>オコナ</t>
    </rPh>
    <rPh sb="131" eb="134">
      <t>ユウシュウリツ</t>
    </rPh>
    <rPh sb="135" eb="137">
      <t>コウジョウ</t>
    </rPh>
    <rPh sb="138" eb="142">
      <t>ケイヒセツゲン</t>
    </rPh>
    <rPh sb="143" eb="144">
      <t>ツト</t>
    </rPh>
    <rPh sb="146" eb="148">
      <t>ケイカク</t>
    </rPh>
    <rPh sb="148" eb="149">
      <t>テキ</t>
    </rPh>
    <rPh sb="150" eb="152">
      <t>セツビ</t>
    </rPh>
    <rPh sb="153" eb="155">
      <t>コウシン</t>
    </rPh>
    <rPh sb="156" eb="157">
      <t>オコナ</t>
    </rPh>
    <phoneticPr fontId="4"/>
  </si>
  <si>
    <t>　経常収支比率が102.48%と前年度比0.54%減となり、類似団体及び全国平均を下回った。料金回収率も98.12％と100％を下回っている。これらの原因は経常費用で貸倒引当金繰入額を計上したためである。しかし累積欠損金は発生しておらず経常利益も計上できているため、経営状況は比較的健全と考える。
　経営の効率性については、給水原価が192.75円と類似団体及び全国平均に比べ高く、また有収率も74.48％と平均より低くなっている。これらの改善策として、動力費をはじめとする経常費用の削減に努め、平成27年度から実施している漏水調査員による漏水調査を引き続き実施する。
　施設利用率については、コロナ禍により観光客が減少した影響で大型ホテルを中心とした観光業者への給水量が減ったため利用率が低下している。</t>
    <rPh sb="1" eb="7">
      <t>ケイジョウシュウシヒリツ</t>
    </rPh>
    <rPh sb="16" eb="20">
      <t>ゼンネンドヒ</t>
    </rPh>
    <rPh sb="25" eb="26">
      <t>ゲン</t>
    </rPh>
    <rPh sb="30" eb="34">
      <t>ルイジダンタイ</t>
    </rPh>
    <rPh sb="34" eb="35">
      <t>オヨ</t>
    </rPh>
    <rPh sb="36" eb="38">
      <t>ゼンコク</t>
    </rPh>
    <rPh sb="38" eb="40">
      <t>ヘイキン</t>
    </rPh>
    <rPh sb="41" eb="43">
      <t>シタマワ</t>
    </rPh>
    <rPh sb="46" eb="51">
      <t>リョウキンカイシュウリツ</t>
    </rPh>
    <rPh sb="64" eb="66">
      <t>シタマワ</t>
    </rPh>
    <rPh sb="75" eb="77">
      <t>ゲンイン</t>
    </rPh>
    <rPh sb="105" eb="107">
      <t>ルイセキ</t>
    </rPh>
    <rPh sb="107" eb="110">
      <t>ケッソンキン</t>
    </rPh>
    <rPh sb="111" eb="113">
      <t>ハッセイ</t>
    </rPh>
    <rPh sb="118" eb="122">
      <t>ケイジョウリエキ</t>
    </rPh>
    <rPh sb="123" eb="125">
      <t>ケイジョウ</t>
    </rPh>
    <rPh sb="188" eb="189">
      <t>タカ</t>
    </rPh>
    <rPh sb="204" eb="206">
      <t>ヘイキン</t>
    </rPh>
    <rPh sb="208" eb="209">
      <t>ヒク</t>
    </rPh>
    <rPh sb="220" eb="223">
      <t>カイゼンサク</t>
    </rPh>
    <rPh sb="248" eb="250">
      <t>ヘイセイ</t>
    </rPh>
    <rPh sb="252" eb="254">
      <t>ネンド</t>
    </rPh>
    <rPh sb="256" eb="258">
      <t>ジッシ</t>
    </rPh>
    <rPh sb="262" eb="267">
      <t>ロウスイチョウサイン</t>
    </rPh>
    <rPh sb="270" eb="274">
      <t>ロウスイチョウサ</t>
    </rPh>
    <rPh sb="286" eb="291">
      <t>シセツリヨウリツ</t>
    </rPh>
    <rPh sb="300" eb="301">
      <t>ワザワイ</t>
    </rPh>
    <rPh sb="304" eb="307">
      <t>カンコウキャク</t>
    </rPh>
    <rPh sb="308" eb="310">
      <t>ゲンショウ</t>
    </rPh>
    <rPh sb="312" eb="314">
      <t>エイキョウ</t>
    </rPh>
    <rPh sb="315" eb="317">
      <t>オオガタ</t>
    </rPh>
    <rPh sb="321" eb="323">
      <t>チュウシン</t>
    </rPh>
    <rPh sb="326" eb="328">
      <t>カンコウ</t>
    </rPh>
    <rPh sb="328" eb="330">
      <t>ギョウシャ</t>
    </rPh>
    <rPh sb="336" eb="337">
      <t>ヘ</t>
    </rPh>
    <rPh sb="341" eb="344">
      <t>リヨウリツ</t>
    </rPh>
    <rPh sb="345" eb="347">
      <t>テイカ</t>
    </rPh>
    <phoneticPr fontId="4"/>
  </si>
  <si>
    <r>
      <t>　有形固定資産減価償却率が58.39%と全体的に老朽化が進んでいる。このため更新については計画的に行う予定である。
　管路については</t>
    </r>
    <r>
      <rPr>
        <sz val="11"/>
        <rFont val="ＭＳ ゴシック"/>
        <family val="3"/>
        <charset val="128"/>
      </rPr>
      <t>管路経年化率</t>
    </r>
    <r>
      <rPr>
        <sz val="11"/>
        <color theme="1"/>
        <rFont val="ＭＳ ゴシック"/>
        <family val="3"/>
        <charset val="128"/>
      </rPr>
      <t>が7.38％と類似団体及び全国平均を下回り、管路更新率は0.87％と類似団体及び全国平均を上回っているため管路の更新は進んでいると考える。しかし管路の更新は多大な費用を要するため今後も最適な更新方法を計画し実施していく。</t>
    </r>
    <rPh sb="1" eb="7">
      <t>ユウケイコテイシサン</t>
    </rPh>
    <rPh sb="7" eb="12">
      <t>ゲンカショウキャクリツ</t>
    </rPh>
    <rPh sb="20" eb="23">
      <t>ゼンタイテキ</t>
    </rPh>
    <rPh sb="24" eb="27">
      <t>ロウキュウカ</t>
    </rPh>
    <rPh sb="28" eb="29">
      <t>スス</t>
    </rPh>
    <rPh sb="38" eb="40">
      <t>コウシン</t>
    </rPh>
    <rPh sb="45" eb="48">
      <t>ケイカクテキ</t>
    </rPh>
    <rPh sb="49" eb="50">
      <t>オコナ</t>
    </rPh>
    <rPh sb="51" eb="53">
      <t>ヨテイ</t>
    </rPh>
    <rPh sb="59" eb="61">
      <t>カンロ</t>
    </rPh>
    <rPh sb="94" eb="99">
      <t>カンロコウシンリツ</t>
    </rPh>
    <rPh sb="117" eb="119">
      <t>ウワマワ</t>
    </rPh>
    <rPh sb="125" eb="127">
      <t>カンロ</t>
    </rPh>
    <rPh sb="128" eb="130">
      <t>コウシン</t>
    </rPh>
    <rPh sb="131" eb="132">
      <t>スス</t>
    </rPh>
    <rPh sb="137" eb="138">
      <t>カンガ</t>
    </rPh>
    <rPh sb="144" eb="146">
      <t>カンロ</t>
    </rPh>
    <rPh sb="147" eb="149">
      <t>コウシン</t>
    </rPh>
    <rPh sb="150" eb="152">
      <t>タダイ</t>
    </rPh>
    <rPh sb="153" eb="155">
      <t>ヒヨウ</t>
    </rPh>
    <rPh sb="156" eb="157">
      <t>ヨウ</t>
    </rPh>
    <rPh sb="161" eb="163">
      <t>コンゴ</t>
    </rPh>
    <rPh sb="164" eb="166">
      <t>サイテキ</t>
    </rPh>
    <rPh sb="167" eb="171">
      <t>コウシンホウホウ</t>
    </rPh>
    <rPh sb="172" eb="174">
      <t>ケイカク</t>
    </rPh>
    <rPh sb="175" eb="17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</si>
</sst>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0.48</c:v>
                </c:pt>
                <c:pt idx="2">
                  <c:v>0.23</c:v>
                </c:pt>
                <c:pt idx="3">
                  <c:v>0.53</c:v>
                </c:pt>
                <c:pt idx="4">
                  <c:v>0.87</c:v>
                </c:pt>
              </c:numCache>
            </c:numRef>
          </c:val>
          <c:extLst>
            <c:ext xmlns:c16="http://schemas.microsoft.com/office/drawing/2014/chart" uri="{C3380CC4-5D6E-409C-BE32-E72D297353CC}">
              <c16:uniqueId val="{00000000-BD23-4712-A7D8-C8B5CAEA66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BD23-4712-A7D8-C8B5CAEA66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43.34</c:v>
                </c:pt>
                <c:pt idx="1">
                  <c:v>43.53</c:v>
                </c:pt>
                <c:pt idx="2">
                  <c:v>45.01</c:v>
                </c:pt>
                <c:pt idx="3">
                  <c:v>44.99</c:v>
                </c:pt>
                <c:pt idx="4">
                  <c:v>42.71</c:v>
                </c:pt>
              </c:numCache>
            </c:numRef>
          </c:val>
          <c:extLst>
            <c:ext xmlns:c16="http://schemas.microsoft.com/office/drawing/2014/chart" uri="{C3380CC4-5D6E-409C-BE32-E72D297353CC}">
              <c16:uniqueId val="{00000000-72DE-4222-8366-DB56DBCE80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2DE-4222-8366-DB56DBCE80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76.569999999999993</c:v>
                </c:pt>
                <c:pt idx="1">
                  <c:v>74.959999999999994</c:v>
                </c:pt>
                <c:pt idx="2">
                  <c:v>74.25</c:v>
                </c:pt>
                <c:pt idx="3">
                  <c:v>72.03</c:v>
                </c:pt>
                <c:pt idx="4">
                  <c:v>74.48</c:v>
                </c:pt>
              </c:numCache>
            </c:numRef>
          </c:val>
          <c:extLst>
            <c:ext xmlns:c16="http://schemas.microsoft.com/office/drawing/2014/chart" uri="{C3380CC4-5D6E-409C-BE32-E72D297353CC}">
              <c16:uniqueId val="{00000000-E610-4029-907C-E3C86965BF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E610-4029-907C-E3C86965BF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102.46</c:v>
                </c:pt>
                <c:pt idx="1">
                  <c:v>104.14</c:v>
                </c:pt>
                <c:pt idx="2">
                  <c:v>102.5</c:v>
                </c:pt>
                <c:pt idx="3">
                  <c:v>103.02</c:v>
                </c:pt>
                <c:pt idx="4">
                  <c:v>102.48</c:v>
                </c:pt>
              </c:numCache>
            </c:numRef>
          </c:val>
          <c:extLst>
            <c:ext xmlns:c16="http://schemas.microsoft.com/office/drawing/2014/chart" uri="{C3380CC4-5D6E-409C-BE32-E72D297353CC}">
              <c16:uniqueId val="{00000000-C3A4-494E-ACE0-F636A800D6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C3A4-494E-ACE0-F636A800D6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50.66</c:v>
                </c:pt>
                <c:pt idx="1">
                  <c:v>52.81</c:v>
                </c:pt>
                <c:pt idx="2">
                  <c:v>54.85</c:v>
                </c:pt>
                <c:pt idx="3">
                  <c:v>56.75</c:v>
                </c:pt>
                <c:pt idx="4">
                  <c:v>58.39</c:v>
                </c:pt>
              </c:numCache>
            </c:numRef>
          </c:val>
          <c:extLst>
            <c:ext xmlns:c16="http://schemas.microsoft.com/office/drawing/2014/chart" uri="{C3380CC4-5D6E-409C-BE32-E72D297353CC}">
              <c16:uniqueId val="{00000000-853B-4330-8E78-22407AD776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853B-4330-8E78-22407AD776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5.69</c:v>
                </c:pt>
                <c:pt idx="1">
                  <c:v>5.78</c:v>
                </c:pt>
                <c:pt idx="2">
                  <c:v>6.19</c:v>
                </c:pt>
                <c:pt idx="3">
                  <c:v>6.76</c:v>
                </c:pt>
                <c:pt idx="4">
                  <c:v>7.38</c:v>
                </c:pt>
              </c:numCache>
            </c:numRef>
          </c:val>
          <c:extLst>
            <c:ext xmlns:c16="http://schemas.microsoft.com/office/drawing/2014/chart" uri="{C3380CC4-5D6E-409C-BE32-E72D297353CC}">
              <c16:uniqueId val="{00000000-BF6B-4DE2-A026-3E4CD7A974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BF6B-4DE2-A026-3E4CD7A974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91-4302-BE36-51B0C505F5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091-4302-BE36-51B0C505F5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464.17</c:v>
                </c:pt>
                <c:pt idx="1">
                  <c:v>502.22</c:v>
                </c:pt>
                <c:pt idx="2">
                  <c:v>456.91</c:v>
                </c:pt>
                <c:pt idx="3">
                  <c:v>430.84</c:v>
                </c:pt>
                <c:pt idx="4">
                  <c:v>326.16000000000003</c:v>
                </c:pt>
              </c:numCache>
            </c:numRef>
          </c:val>
          <c:extLst>
            <c:ext xmlns:c16="http://schemas.microsoft.com/office/drawing/2014/chart" uri="{C3380CC4-5D6E-409C-BE32-E72D297353CC}">
              <c16:uniqueId val="{00000000-9DFC-484A-A60E-248F7D3FC0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DFC-484A-A60E-248F7D3FC0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450.96</c:v>
                </c:pt>
                <c:pt idx="1">
                  <c:v>430.86</c:v>
                </c:pt>
                <c:pt idx="2">
                  <c:v>396.03</c:v>
                </c:pt>
                <c:pt idx="3">
                  <c:v>370.59</c:v>
                </c:pt>
                <c:pt idx="4">
                  <c:v>348.69</c:v>
                </c:pt>
              </c:numCache>
            </c:numRef>
          </c:val>
          <c:extLst>
            <c:ext xmlns:c16="http://schemas.microsoft.com/office/drawing/2014/chart" uri="{C3380CC4-5D6E-409C-BE32-E72D297353CC}">
              <c16:uniqueId val="{00000000-A4EE-442F-8D69-374183EE84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A4EE-442F-8D69-374183EE84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102.04</c:v>
                </c:pt>
                <c:pt idx="1">
                  <c:v>100.68</c:v>
                </c:pt>
                <c:pt idx="2">
                  <c:v>99.76</c:v>
                </c:pt>
                <c:pt idx="3">
                  <c:v>101.88</c:v>
                </c:pt>
                <c:pt idx="4">
                  <c:v>98.12</c:v>
                </c:pt>
              </c:numCache>
            </c:numRef>
          </c:val>
          <c:extLst>
            <c:ext xmlns:c16="http://schemas.microsoft.com/office/drawing/2014/chart" uri="{C3380CC4-5D6E-409C-BE32-E72D297353CC}">
              <c16:uniqueId val="{00000000-9FF7-4E26-AA46-9E60BC9C15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9FF7-4E26-AA46-9E60BC9C15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184.81</c:v>
                </c:pt>
                <c:pt idx="1">
                  <c:v>187.02</c:v>
                </c:pt>
                <c:pt idx="2">
                  <c:v>186.94</c:v>
                </c:pt>
                <c:pt idx="3">
                  <c:v>186.29</c:v>
                </c:pt>
                <c:pt idx="4">
                  <c:v>192.75</c:v>
                </c:pt>
              </c:numCache>
            </c:numRef>
          </c:val>
          <c:extLst>
            <c:ext xmlns:c16="http://schemas.microsoft.com/office/drawing/2014/chart" uri="{C3380CC4-5D6E-409C-BE32-E72D297353CC}">
              <c16:uniqueId val="{00000000-C5F4-4BDA-A6A1-84210FCC35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C5F4-4BDA-A6A1-84210FCC35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串本町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15468</v>
      </c>
      <c r="AM8" s="61"/>
      <c r="AN8" s="61"/>
      <c r="AO8" s="61"/>
      <c r="AP8" s="61"/>
      <c r="AQ8" s="61"/>
      <c r="AR8" s="61"/>
      <c r="AS8" s="61"/>
      <c r="AT8" s="52">
        <f>データ!$S$6</f>
        <v>135.66999999999999</v>
      </c>
      <c r="AU8" s="53"/>
      <c r="AV8" s="53"/>
      <c r="AW8" s="53"/>
      <c r="AX8" s="53"/>
      <c r="AY8" s="53"/>
      <c r="AZ8" s="53"/>
      <c r="BA8" s="53"/>
      <c r="BB8" s="54">
        <f>データ!$T$6</f>
        <v>114.01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66.41</v>
      </c>
      <c r="J10" s="53"/>
      <c r="K10" s="53"/>
      <c r="L10" s="53"/>
      <c r="M10" s="53"/>
      <c r="N10" s="53"/>
      <c r="O10" s="64"/>
      <c r="P10" s="54">
        <f>データ!$P$6</f>
        <v>99.84</v>
      </c>
      <c r="Q10" s="54"/>
      <c r="R10" s="54"/>
      <c r="S10" s="54"/>
      <c r="T10" s="54"/>
      <c r="U10" s="54"/>
      <c r="V10" s="54"/>
      <c r="W10" s="61">
        <f>データ!$Q$6</f>
        <v>3490</v>
      </c>
      <c r="X10" s="61"/>
      <c r="Y10" s="61"/>
      <c r="Z10" s="61"/>
      <c r="AA10" s="61"/>
      <c r="AB10" s="61"/>
      <c r="AC10" s="61"/>
      <c r="AD10" s="2"/>
      <c r="AE10" s="2"/>
      <c r="AF10" s="2"/>
      <c r="AG10" s="2"/>
      <c r="AH10" s="4"/>
      <c r="AI10" s="4"/>
      <c r="AJ10" s="4"/>
      <c r="AK10" s="4"/>
      <c r="AL10" s="61">
        <f>データ!$U$6</f>
        <v>16059</v>
      </c>
      <c r="AM10" s="61"/>
      <c r="AN10" s="61"/>
      <c r="AO10" s="61"/>
      <c r="AP10" s="61"/>
      <c r="AQ10" s="61"/>
      <c r="AR10" s="61"/>
      <c r="AS10" s="61"/>
      <c r="AT10" s="52">
        <f>データ!$V$6</f>
        <v>69.8</v>
      </c>
      <c r="AU10" s="53"/>
      <c r="AV10" s="53"/>
      <c r="AW10" s="53"/>
      <c r="AX10" s="53"/>
      <c r="AY10" s="53"/>
      <c r="AZ10" s="53"/>
      <c r="BA10" s="53"/>
      <c r="BB10" s="54">
        <f>データ!$W$6</f>
        <v>230.07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FJie8aol0+Mb+Y3nYxNfC3hZqNDs3uwlv13AfW4taK+/w+JkWUR4QStVzH+l4oWFcjxnjALHErAp0Z9PcETNQ==" saltValue="oYBvI4+uq0n4Dc/0DXGT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304280</v>
      </c>
      <c r="D6" s="34">
        <f t="shared" si="3"/>
        <v>46</v>
      </c>
      <c r="E6" s="34">
        <f t="shared" si="3"/>
        <v>1</v>
      </c>
      <c r="F6" s="34">
        <f t="shared" si="3"/>
        <v>0</v>
      </c>
      <c r="G6" s="34">
        <f t="shared" si="3"/>
        <v>1</v>
      </c>
      <c r="H6" s="34" t="str">
        <f t="shared" si="3"/>
        <v>和歌山県　串本町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66.41</v>
      </c>
      <c r="P6" s="35">
        <f t="shared" si="3"/>
        <v>99.84</v>
      </c>
      <c r="Q6" s="35">
        <f t="shared" si="3"/>
        <v>3490</v>
      </c>
      <c r="R6" s="35">
        <f t="shared" si="3"/>
        <v>15468</v>
      </c>
      <c r="S6" s="35">
        <f t="shared" si="3"/>
        <v>135.66999999999999</v>
      </c>
      <c r="T6" s="35">
        <f t="shared" si="3"/>
        <v>114.01</v>
      </c>
      <c r="U6" s="35">
        <f t="shared" si="3"/>
        <v>16059</v>
      </c>
      <c r="V6" s="35">
        <f t="shared" si="3"/>
        <v>69.8</v>
      </c>
      <c r="W6" s="35">
        <f t="shared" si="3"/>
        <v>230.07</v>
      </c>
      <c r="X6" s="36">
        <f>IF(X7="",NA(),X7)</f>
        <v>102.46</v>
      </c>
      <c r="Y6" s="36">
        <f t="shared" ref="Y6:AG6" si="4">IF(Y7="",NA(),Y7)</f>
        <v>104.14</v>
      </c>
      <c r="Z6" s="36">
        <f t="shared" si="4"/>
        <v>102.5</v>
      </c>
      <c r="AA6" s="36">
        <f t="shared" si="4"/>
        <v>103.02</v>
      </c>
      <c r="AB6" s="36">
        <f t="shared" si="4"/>
        <v>102.48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464.17</v>
      </c>
      <c r="AU6" s="36">
        <f t="shared" ref="AU6:BC6" si="6">IF(AU7="",NA(),AU7)</f>
        <v>502.22</v>
      </c>
      <c r="AV6" s="36">
        <f t="shared" si="6"/>
        <v>456.91</v>
      </c>
      <c r="AW6" s="36">
        <f t="shared" si="6"/>
        <v>430.84</v>
      </c>
      <c r="AX6" s="36">
        <f t="shared" si="6"/>
        <v>326.16000000000003</v>
      </c>
      <c r="AY6" s="36">
        <f t="shared" si="6"/>
        <v>384.34</v>
      </c>
      <c r="AZ6" s="36">
        <f t="shared" si="6"/>
        <v>359.47</v>
      </c>
      <c r="BA6" s="36">
        <f t="shared" si="6"/>
        <v>369.69</v>
      </c>
      <c r="BB6" s="36">
        <f t="shared" si="6"/>
        <v>379.08</v>
      </c>
      <c r="BC6" s="36">
        <f t="shared" si="6"/>
        <v>367.55</v>
      </c>
      <c r="BD6" s="35" t="str">
        <f>IF(BD7="","",IF(BD7="-","【-】","【"&amp;SUBSTITUTE(TEXT(BD7,"#,##0.00"),"-","△")&amp;"】"))</f>
        <v>【260.31】</v>
      </c>
      <c r="BE6" s="36">
        <f>IF(BE7="",NA(),BE7)</f>
        <v>450.96</v>
      </c>
      <c r="BF6" s="36">
        <f t="shared" ref="BF6:BN6" si="7">IF(BF7="",NA(),BF7)</f>
        <v>430.86</v>
      </c>
      <c r="BG6" s="36">
        <f t="shared" si="7"/>
        <v>396.03</v>
      </c>
      <c r="BH6" s="36">
        <f t="shared" si="7"/>
        <v>370.59</v>
      </c>
      <c r="BI6" s="36">
        <f t="shared" si="7"/>
        <v>348.69</v>
      </c>
      <c r="BJ6" s="36">
        <f t="shared" si="7"/>
        <v>380.58</v>
      </c>
      <c r="BK6" s="36">
        <f t="shared" si="7"/>
        <v>401.79</v>
      </c>
      <c r="BL6" s="36">
        <f t="shared" si="7"/>
        <v>402.99</v>
      </c>
      <c r="BM6" s="36">
        <f t="shared" si="7"/>
        <v>398.98</v>
      </c>
      <c r="BN6" s="36">
        <f t="shared" si="7"/>
        <v>418.68</v>
      </c>
      <c r="BO6" s="35" t="str">
        <f>IF(BO7="","",IF(BO7="-","【-】","【"&amp;SUBSTITUTE(TEXT(BO7,"#,##0.00"),"-","△")&amp;"】"))</f>
        <v>【275.67】</v>
      </c>
      <c r="BP6" s="36">
        <f>IF(BP7="",NA(),BP7)</f>
        <v>102.04</v>
      </c>
      <c r="BQ6" s="36">
        <f t="shared" ref="BQ6:BY6" si="8">IF(BQ7="",NA(),BQ7)</f>
        <v>100.68</v>
      </c>
      <c r="BR6" s="36">
        <f t="shared" si="8"/>
        <v>99.76</v>
      </c>
      <c r="BS6" s="36">
        <f t="shared" si="8"/>
        <v>101.88</v>
      </c>
      <c r="BT6" s="36">
        <f t="shared" si="8"/>
        <v>98.12</v>
      </c>
      <c r="BU6" s="36">
        <f t="shared" si="8"/>
        <v>102.38</v>
      </c>
      <c r="BV6" s="36">
        <f t="shared" si="8"/>
        <v>100.12</v>
      </c>
      <c r="BW6" s="36">
        <f t="shared" si="8"/>
        <v>98.66</v>
      </c>
      <c r="BX6" s="36">
        <f t="shared" si="8"/>
        <v>98.64</v>
      </c>
      <c r="BY6" s="36">
        <f t="shared" si="8"/>
        <v>94.78</v>
      </c>
      <c r="BZ6" s="35" t="str">
        <f>IF(BZ7="","",IF(BZ7="-","【-】","【"&amp;SUBSTITUTE(TEXT(BZ7,"#,##0.00"),"-","△")&amp;"】"))</f>
        <v>【100.05】</v>
      </c>
      <c r="CA6" s="36">
        <f>IF(CA7="",NA(),CA7)</f>
        <v>184.81</v>
      </c>
      <c r="CB6" s="36">
        <f t="shared" ref="CB6:CJ6" si="9">IF(CB7="",NA(),CB7)</f>
        <v>187.02</v>
      </c>
      <c r="CC6" s="36">
        <f t="shared" si="9"/>
        <v>186.94</v>
      </c>
      <c r="CD6" s="36">
        <f t="shared" si="9"/>
        <v>186.29</v>
      </c>
      <c r="CE6" s="36">
        <f t="shared" si="9"/>
        <v>192.75</v>
      </c>
      <c r="CF6" s="36">
        <f t="shared" si="9"/>
        <v>168.67</v>
      </c>
      <c r="CG6" s="36">
        <f t="shared" si="9"/>
        <v>174.97</v>
      </c>
      <c r="CH6" s="36">
        <f t="shared" si="9"/>
        <v>178.59</v>
      </c>
      <c r="CI6" s="36">
        <f t="shared" si="9"/>
        <v>178.92</v>
      </c>
      <c r="CJ6" s="36">
        <f t="shared" si="9"/>
        <v>181.3</v>
      </c>
      <c r="CK6" s="35" t="str">
        <f>IF(CK7="","",IF(CK7="-","【-】","【"&amp;SUBSTITUTE(TEXT(CK7,"#,##0.00"),"-","△")&amp;"】"))</f>
        <v>【166.40】</v>
      </c>
      <c r="CL6" s="36">
        <f>IF(CL7="",NA(),CL7)</f>
        <v>43.34</v>
      </c>
      <c r="CM6" s="36">
        <f t="shared" ref="CM6:CU6" si="10">IF(CM7="",NA(),CM7)</f>
        <v>43.53</v>
      </c>
      <c r="CN6" s="36">
        <f t="shared" si="10"/>
        <v>45.01</v>
      </c>
      <c r="CO6" s="36">
        <f t="shared" si="10"/>
        <v>44.99</v>
      </c>
      <c r="CP6" s="36">
        <f t="shared" si="10"/>
        <v>42.71</v>
      </c>
      <c r="CQ6" s="36">
        <f t="shared" si="10"/>
        <v>54.92</v>
      </c>
      <c r="CR6" s="36">
        <f t="shared" si="10"/>
        <v>55.63</v>
      </c>
      <c r="CS6" s="36">
        <f t="shared" si="10"/>
        <v>55.03</v>
      </c>
      <c r="CT6" s="36">
        <f t="shared" si="10"/>
        <v>55.14</v>
      </c>
      <c r="CU6" s="36">
        <f t="shared" si="10"/>
        <v>55.89</v>
      </c>
      <c r="CV6" s="35" t="str">
        <f>IF(CV7="","",IF(CV7="-","【-】","【"&amp;SUBSTITUTE(TEXT(CV7,"#,##0.00"),"-","△")&amp;"】"))</f>
        <v>【60.69】</v>
      </c>
      <c r="CW6" s="36">
        <f>IF(CW7="",NA(),CW7)</f>
        <v>76.569999999999993</v>
      </c>
      <c r="CX6" s="36">
        <f t="shared" ref="CX6:DF6" si="11">IF(CX7="",NA(),CX7)</f>
        <v>74.959999999999994</v>
      </c>
      <c r="CY6" s="36">
        <f t="shared" si="11"/>
        <v>74.25</v>
      </c>
      <c r="CZ6" s="36">
        <f t="shared" si="11"/>
        <v>72.03</v>
      </c>
      <c r="DA6" s="36">
        <f t="shared" si="11"/>
        <v>74.48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50.66</v>
      </c>
      <c r="DI6" s="36">
        <f t="shared" ref="DI6:DQ6" si="12">IF(DI7="",NA(),DI7)</f>
        <v>52.81</v>
      </c>
      <c r="DJ6" s="36">
        <f t="shared" si="12"/>
        <v>54.85</v>
      </c>
      <c r="DK6" s="36">
        <f t="shared" si="12"/>
        <v>56.75</v>
      </c>
      <c r="DL6" s="36">
        <f t="shared" si="12"/>
        <v>58.39</v>
      </c>
      <c r="DM6" s="36">
        <f t="shared" si="12"/>
        <v>48.49</v>
      </c>
      <c r="DN6" s="36">
        <f t="shared" si="12"/>
        <v>48.05</v>
      </c>
      <c r="DO6" s="36">
        <f t="shared" si="12"/>
        <v>48.87</v>
      </c>
      <c r="DP6" s="36">
        <f t="shared" si="12"/>
        <v>49.92</v>
      </c>
      <c r="DQ6" s="36">
        <f t="shared" si="12"/>
        <v>50.63</v>
      </c>
      <c r="DR6" s="35" t="str">
        <f>IF(DR7="","",IF(DR7="-","【-】","【"&amp;SUBSTITUTE(TEXT(DR7,"#,##0.00"),"-","△")&amp;"】"))</f>
        <v>【50.19】</v>
      </c>
      <c r="DS6" s="36">
        <f>IF(DS7="",NA(),DS7)</f>
        <v>5.69</v>
      </c>
      <c r="DT6" s="36">
        <f t="shared" ref="DT6:EB6" si="13">IF(DT7="",NA(),DT7)</f>
        <v>5.78</v>
      </c>
      <c r="DU6" s="36">
        <f t="shared" si="13"/>
        <v>6.19</v>
      </c>
      <c r="DV6" s="36">
        <f t="shared" si="13"/>
        <v>6.76</v>
      </c>
      <c r="DW6" s="36">
        <f t="shared" si="13"/>
        <v>7.38</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6">
        <f t="shared" ref="EE6:EM6" si="14">IF(EE7="",NA(),EE7)</f>
        <v>0.48</v>
      </c>
      <c r="EF6" s="36">
        <f t="shared" si="14"/>
        <v>0.23</v>
      </c>
      <c r="EG6" s="36">
        <f t="shared" si="14"/>
        <v>0.53</v>
      </c>
      <c r="EH6" s="36">
        <f t="shared" si="14"/>
        <v>0.87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304280</v>
      </c>
      <c r="D7" s="38">
        <v>46</v>
      </c>
      <c r="E7" s="38">
        <v>1</v>
      </c>
      <c r="F7" s="38">
        <v>0</v>
      </c>
      <c r="G7" s="38">
        <v>1</v>
      </c>
      <c r="H7" s="38" t="s">
        <v>92</v>
      </c>
      <c r="I7" s="38" t="s">
        <v>93</v>
      </c>
      <c r="J7" s="38" t="s">
        <v>94</v>
      </c>
      <c r="K7" s="38" t="s">
        <v>95</v>
      </c>
      <c r="L7" s="38" t="s">
        <v>96</v>
      </c>
      <c r="M7" s="38" t="s">
        <v>97</v>
      </c>
      <c r="N7" s="39" t="s">
        <v>98</v>
      </c>
      <c r="O7" s="39">
        <v>66.41</v>
      </c>
      <c r="P7" s="39">
        <v>99.84</v>
      </c>
      <c r="Q7" s="39">
        <v>3490</v>
      </c>
      <c r="R7" s="39">
        <v>15468</v>
      </c>
      <c r="S7" s="39">
        <v>135.66999999999999</v>
      </c>
      <c r="T7" s="39">
        <v>114.01</v>
      </c>
      <c r="U7" s="39">
        <v>16059</v>
      </c>
      <c r="V7" s="39">
        <v>69.8</v>
      </c>
      <c r="W7" s="39">
        <v>230.07</v>
      </c>
      <c r="X7" s="39">
        <v>102.46</v>
      </c>
      <c r="Y7" s="39">
        <v>104.14</v>
      </c>
      <c r="Z7" s="39">
        <v>102.5</v>
      </c>
      <c r="AA7" s="39">
        <v>103.02</v>
      </c>
      <c r="AB7" s="39">
        <v>102.48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464.17</v>
      </c>
      <c r="AU7" s="39">
        <v>502.22</v>
      </c>
      <c r="AV7" s="39">
        <v>456.91</v>
      </c>
      <c r="AW7" s="39">
        <v>430.84</v>
      </c>
      <c r="AX7" s="39">
        <v>326.16000000000003</v>
      </c>
      <c r="AY7" s="39">
        <v>384.34</v>
      </c>
      <c r="AZ7" s="39">
        <v>359.47</v>
      </c>
      <c r="BA7" s="39">
        <v>369.69</v>
      </c>
      <c r="BB7" s="39">
        <v>379.08</v>
      </c>
      <c r="BC7" s="39">
        <v>367.55</v>
      </c>
      <c r="BD7" s="39">
        <v>260.31</v>
      </c>
      <c r="BE7" s="39">
        <v>450.96</v>
      </c>
      <c r="BF7" s="39">
        <v>430.86</v>
      </c>
      <c r="BG7" s="39">
        <v>396.03</v>
      </c>
      <c r="BH7" s="39">
        <v>370.59</v>
      </c>
      <c r="BI7" s="39">
        <v>348.69</v>
      </c>
      <c r="BJ7" s="39">
        <v>380.58</v>
      </c>
      <c r="BK7" s="39">
        <v>401.79</v>
      </c>
      <c r="BL7" s="39">
        <v>402.99</v>
      </c>
      <c r="BM7" s="39">
        <v>398.98</v>
      </c>
      <c r="BN7" s="39">
        <v>418.68</v>
      </c>
      <c r="BO7" s="39">
        <v>275.67</v>
      </c>
      <c r="BP7" s="39">
        <v>102.04</v>
      </c>
      <c r="BQ7" s="39">
        <v>100.68</v>
      </c>
      <c r="BR7" s="39">
        <v>99.76</v>
      </c>
      <c r="BS7" s="39">
        <v>101.88</v>
      </c>
      <c r="BT7" s="39">
        <v>98.12</v>
      </c>
      <c r="BU7" s="39">
        <v>102.38</v>
      </c>
      <c r="BV7" s="39">
        <v>100.12</v>
      </c>
      <c r="BW7" s="39">
        <v>98.66</v>
      </c>
      <c r="BX7" s="39">
        <v>98.64</v>
      </c>
      <c r="BY7" s="39">
        <v>94.78</v>
      </c>
      <c r="BZ7" s="39">
        <v>100.05</v>
      </c>
      <c r="CA7" s="39">
        <v>184.81</v>
      </c>
      <c r="CB7" s="39">
        <v>187.02</v>
      </c>
      <c r="CC7" s="39">
        <v>186.94</v>
      </c>
      <c r="CD7" s="39">
        <v>186.29</v>
      </c>
      <c r="CE7" s="39">
        <v>192.75</v>
      </c>
      <c r="CF7" s="39">
        <v>168.67</v>
      </c>
      <c r="CG7" s="39">
        <v>174.97</v>
      </c>
      <c r="CH7" s="39">
        <v>178.59</v>
      </c>
      <c r="CI7" s="39">
        <v>178.92</v>
      </c>
      <c r="CJ7" s="39">
        <v>181.3</v>
      </c>
      <c r="CK7" s="39">
        <v>166.4</v>
      </c>
      <c r="CL7" s="39">
        <v>43.34</v>
      </c>
      <c r="CM7" s="39">
        <v>43.53</v>
      </c>
      <c r="CN7" s="39">
        <v>45.01</v>
      </c>
      <c r="CO7" s="39">
        <v>44.99</v>
      </c>
      <c r="CP7" s="39">
        <v>42.71</v>
      </c>
      <c r="CQ7" s="39">
        <v>54.92</v>
      </c>
      <c r="CR7" s="39">
        <v>55.63</v>
      </c>
      <c r="CS7" s="39">
        <v>55.03</v>
      </c>
      <c r="CT7" s="39">
        <v>55.14</v>
      </c>
      <c r="CU7" s="39">
        <v>55.89</v>
      </c>
      <c r="CV7" s="39">
        <v>60.69</v>
      </c>
      <c r="CW7" s="39">
        <v>76.569999999999993</v>
      </c>
      <c r="CX7" s="39">
        <v>74.959999999999994</v>
      </c>
      <c r="CY7" s="39">
        <v>74.25</v>
      </c>
      <c r="CZ7" s="39">
        <v>72.03</v>
      </c>
      <c r="DA7" s="39">
        <v>74.48</v>
      </c>
      <c r="DB7" s="39">
        <v>82.66</v>
      </c>
      <c r="DC7" s="39">
        <v>82.04</v>
      </c>
      <c r="DD7" s="39">
        <v>81.900000000000006</v>
      </c>
      <c r="DE7" s="39">
        <v>81.39</v>
      </c>
      <c r="DF7" s="39">
        <v>81.27</v>
      </c>
      <c r="DG7" s="39">
        <v>89.82</v>
      </c>
      <c r="DH7" s="39">
        <v>50.66</v>
      </c>
      <c r="DI7" s="39">
        <v>52.81</v>
      </c>
      <c r="DJ7" s="39">
        <v>54.85</v>
      </c>
      <c r="DK7" s="39">
        <v>56.75</v>
      </c>
      <c r="DL7" s="39">
        <v>58.39</v>
      </c>
      <c r="DM7" s="39">
        <v>48.49</v>
      </c>
      <c r="DN7" s="39">
        <v>48.05</v>
      </c>
      <c r="DO7" s="39">
        <v>48.87</v>
      </c>
      <c r="DP7" s="39">
        <v>49.92</v>
      </c>
      <c r="DQ7" s="39">
        <v>50.63</v>
      </c>
      <c r="DR7" s="39">
        <v>50.19</v>
      </c>
      <c r="DS7" s="39">
        <v>5.69</v>
      </c>
      <c r="DT7" s="39">
        <v>5.78</v>
      </c>
      <c r="DU7" s="39">
        <v>6.19</v>
      </c>
      <c r="DV7" s="39">
        <v>6.76</v>
      </c>
      <c r="DW7" s="39">
        <v>7.38</v>
      </c>
      <c r="DX7" s="39">
        <v>12.79</v>
      </c>
      <c r="DY7" s="39">
        <v>13.39</v>
      </c>
      <c r="DZ7" s="39">
        <v>14.85</v>
      </c>
      <c r="EA7" s="39">
        <v>16.88</v>
      </c>
      <c r="EB7" s="39">
        <v>18.28</v>
      </c>
      <c r="EC7" s="39">
        <v>20.63</v>
      </c>
      <c r="ED7" s="39">
        <v>0</v>
      </c>
      <c r="EE7" s="39">
        <v>0.48</v>
      </c>
      <c r="EF7" s="39">
        <v>0.23</v>
      </c>
      <c r="EG7" s="39">
        <v>0.53</v>
      </c>
      <c r="EH7" s="39">
        <v>0.87</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KIK-0308</cp:lastModifiedBy>
  <cp:lastPrinted>2022-02-15T01:50:56Z</cp:lastPrinted>
  <dcterms:created xsi:type="dcterms:W3CDTF">2021-12-03T06:54:51Z</dcterms:created>
  <dcterms:modified xsi:type="dcterms:W3CDTF">2022-02-15T01:51:03Z</dcterms:modified>
  <cp:category/>
</cp:coreProperties>
</file>