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workbookProtection workbookAlgorithmName="SHA-512" workbookHashValue="eVYOkoa7XugrMT6dykedDka2O4WOg99qPCdAYQ19+9aM1wO8NocyHpUZdwfldh9fGmdkRofy8hdMFxjciQXccw==" workbookSaltValue="CdsBQyeKa2twlx2RWExaXA==" workbookSpinCount="100000" lockStructure="1"/>
  <bookViews>
    <workbookView xWindow="0" yWindow="0" windowWidth="20490" windowHeight="77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<sst xmlns="http://schemas.openxmlformats.org/spreadsheetml/2006/main" count="228" uniqueCount="114">
  <si>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</si>
  <si>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</si>
  <si>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</si>
  <si>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</si>
  <si>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</si>
  <si>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</si>
  <si>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</si>
  <si>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</si>
  <si>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</si>
  <si>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</si>
  <si>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</si>
  <si>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</si>
  <si>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</si>
  <si>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</si>
  <si>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</si>
  <si>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</si>
  <si>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</si>
  <si>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</si>
  <si>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</si>
  <si>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</si>
  <si>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</si>
  <si>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</si>
  <si>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</si>
  <si>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</si>
  <si>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</si>
  <si>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</si>
  <si>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</si>
  <si>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</si>
  <si>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</si>
  <si>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</si>
  <si>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</si>
  <si>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</si>
  <si>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</si>
  <si>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</si>
  <si>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</si>
  <si>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</si>
  <si>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</si>
  <si>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</si>
  <si>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</si>
  <si>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</si>
  <si>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</si>
  <si>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</si>
  <si>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</si>
  <si>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</si>
  <si>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</si>
  <si>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</si>
  <si>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</si>
  <si>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</si>
  <si>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</si>
  <si>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</si>
  <si>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</si>
  <si>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</si>
  <si>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</si>
  <si>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</si>
  <si>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</si>
  <si>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</si>
  <si>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</si>
  <si>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</si>
  <si>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</si>
  <si>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</si>
  <si>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</si>
  <si>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</si>
  <si>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</si>
  <si>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</si>
  <si>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</si>
  <si>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</si>
  <si>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</si>
  <si>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</si>
  <si>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</si>
  <si>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</si>
  <si>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</si>
  <si>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</si>
  <si>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</si>
  <si>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</si>
  <si>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</si>
  <si>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</si>
  <si>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</si>
  <si>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</si>
  <si>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</si>
  <si>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</si>
  <si>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</si>
  <si>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</si>
  <si>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</si>
  <si>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</si>
  <si>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</si>
  <si>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</si>
  <si>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</si>
  <si>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</si>
  <si>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</si>
  <si>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</si>
  <si>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</si>
  <si>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</si>
  <si>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</si>
  <si>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</si>
  <si>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</si>
  <si>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</si>
  <si>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</si>
  <si>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</si>
  <si>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</si>
  <si>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</si>
  <si>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</si>
  <si>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</si>
  <si>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</si>
  <si>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</si>
  <si>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</si>
  <si>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</si>
  <si>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</si>
  <si>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</si>
  <si>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</si>
  <si>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</si>
  <si>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</si>
  <si>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が103.02%となり、前年度に比べて若干であるが上昇している。また料金回収率も100以上を回復し累積欠損金比率も0、流動比率についても全国平均を上回っていることから比較的健全な経営状況であると考える。
　一方効率性については、有収率が72.03%と低く、給水原価も186.29円と高いため効率が悪い状態が続いている。これらの対策としては平成27年度から漏水調査業務を委託して専門的に行っている。また動力費をはじめとする経常費用の削減に努めている。</t>
    <rPh sb="1" eb="3">
      <t>ケイジョウ</t>
    </rPh>
    <rPh sb="3" eb="5">
      <t>シュウシ</t>
    </rPh>
    <rPh sb="5" eb="7">
      <t>ヒリツ</t>
    </rPh>
    <rPh sb="19" eb="22">
      <t>ゼンネンド</t>
    </rPh>
    <rPh sb="23" eb="24">
      <t>クラ</t>
    </rPh>
    <rPh sb="26" eb="28">
      <t>ジャッカン</t>
    </rPh>
    <rPh sb="32" eb="34">
      <t>ジョウショウ</t>
    </rPh>
    <rPh sb="41" eb="43">
      <t>リョウキン</t>
    </rPh>
    <rPh sb="43" eb="45">
      <t>カイシュウ</t>
    </rPh>
    <rPh sb="45" eb="46">
      <t>リツ</t>
    </rPh>
    <rPh sb="50" eb="52">
      <t>イジョウ</t>
    </rPh>
    <rPh sb="53" eb="55">
      <t>カイフク</t>
    </rPh>
    <rPh sb="56" eb="58">
      <t>ルイセキ</t>
    </rPh>
    <rPh sb="58" eb="61">
      <t>ケッソンキン</t>
    </rPh>
    <rPh sb="61" eb="63">
      <t>ヒリツ</t>
    </rPh>
    <rPh sb="66" eb="68">
      <t>リュウドウ</t>
    </rPh>
    <rPh sb="68" eb="70">
      <t>ヒリツ</t>
    </rPh>
    <rPh sb="75" eb="77">
      <t>ゼンコク</t>
    </rPh>
    <rPh sb="77" eb="79">
      <t>ヘイキン</t>
    </rPh>
    <rPh sb="80" eb="82">
      <t>ウワマワ</t>
    </rPh>
    <rPh sb="90" eb="93">
      <t>ヒカクテキ</t>
    </rPh>
    <rPh sb="93" eb="95">
      <t>ケンゼン</t>
    </rPh>
    <rPh sb="96" eb="98">
      <t>ケイエイ</t>
    </rPh>
    <rPh sb="98" eb="100">
      <t>ジョウキョウ</t>
    </rPh>
    <rPh sb="104" eb="105">
      <t>カンガ</t>
    </rPh>
    <rPh sb="110" eb="112">
      <t>イッポウ</t>
    </rPh>
    <rPh sb="112" eb="115">
      <t>コウリツセイ</t>
    </rPh>
    <rPh sb="121" eb="123">
      <t>ユウシュウ</t>
    </rPh>
    <rPh sb="123" eb="124">
      <t>リツ</t>
    </rPh>
    <rPh sb="132" eb="133">
      <t>ヒク</t>
    </rPh>
    <rPh sb="135" eb="137">
      <t>キュウスイ</t>
    </rPh>
    <rPh sb="137" eb="139">
      <t>ゲンカ</t>
    </rPh>
    <rPh sb="146" eb="147">
      <t>エン</t>
    </rPh>
    <rPh sb="148" eb="149">
      <t>タカ</t>
    </rPh>
    <rPh sb="152" eb="154">
      <t>コウリツ</t>
    </rPh>
    <rPh sb="155" eb="156">
      <t>ワル</t>
    </rPh>
    <rPh sb="157" eb="159">
      <t>ジョウタイ</t>
    </rPh>
    <rPh sb="160" eb="161">
      <t>ツヅ</t>
    </rPh>
    <rPh sb="170" eb="172">
      <t>タイサク</t>
    </rPh>
    <rPh sb="176" eb="178">
      <t>ヘイセイ</t>
    </rPh>
    <rPh sb="180" eb="181">
      <t>ネン</t>
    </rPh>
    <rPh sb="181" eb="182">
      <t>ド</t>
    </rPh>
    <rPh sb="184" eb="186">
      <t>ロウスイ</t>
    </rPh>
    <rPh sb="186" eb="188">
      <t>チョウサ</t>
    </rPh>
    <rPh sb="188" eb="190">
      <t>ギョウム</t>
    </rPh>
    <rPh sb="191" eb="193">
      <t>イタク</t>
    </rPh>
    <rPh sb="195" eb="198">
      <t>センモンテキ</t>
    </rPh>
    <rPh sb="199" eb="200">
      <t>オコナ</t>
    </rPh>
    <rPh sb="207" eb="209">
      <t>ドウリョク</t>
    </rPh>
    <rPh sb="209" eb="210">
      <t>ヒ</t>
    </rPh>
    <rPh sb="217" eb="219">
      <t>ケイジョウ</t>
    </rPh>
    <rPh sb="219" eb="221">
      <t>ヒヨウ</t>
    </rPh>
    <rPh sb="222" eb="224">
      <t>サクゲン</t>
    </rPh>
    <rPh sb="225" eb="226">
      <t>ツト</t>
    </rPh>
    <phoneticPr fontId="4"/>
  </si>
  <si>
    <t>　有形固定資産減価償却率が56.75%と全体的に老朽化が進んでいる状況であり、今後も修繕、補修等により現状維持に努めつつ更新が必要なものについては、計画的に更新を行っていく予定である。
　管路については管路経年化率が6.76％と類似団体・全国平均を下回っている状態である。ただし当団体については給水地域が東西に長い地勢上、管路延長が長く、老朽化した管路の更新及び改修には相当の費用が必要となることが見込まれる。このため今後も補助金等を活用した更新及び耐震化を行っていく予定である。
　</t>
    <rPh sb="1" eb="3">
      <t>ユウケイ</t>
    </rPh>
    <rPh sb="3" eb="5">
      <t>コテイ</t>
    </rPh>
    <rPh sb="5" eb="7">
      <t>シサン</t>
    </rPh>
    <rPh sb="7" eb="9">
      <t>ゲンカ</t>
    </rPh>
    <rPh sb="9" eb="11">
      <t>ショウキャク</t>
    </rPh>
    <rPh sb="11" eb="12">
      <t>リツ</t>
    </rPh>
    <rPh sb="20" eb="23">
      <t>ゼンタイテキ</t>
    </rPh>
    <rPh sb="24" eb="27">
      <t>ロウキュウカ</t>
    </rPh>
    <rPh sb="28" eb="29">
      <t>スス</t>
    </rPh>
    <rPh sb="33" eb="35">
      <t>ジョウキョウ</t>
    </rPh>
    <rPh sb="39" eb="41">
      <t>コンゴ</t>
    </rPh>
    <rPh sb="42" eb="44">
      <t>シュウゼン</t>
    </rPh>
    <rPh sb="45" eb="47">
      <t>ホシュウ</t>
    </rPh>
    <rPh sb="47" eb="48">
      <t>トウ</t>
    </rPh>
    <rPh sb="51" eb="53">
      <t>ゲンジョウ</t>
    </rPh>
    <rPh sb="53" eb="55">
      <t>イジ</t>
    </rPh>
    <rPh sb="56" eb="57">
      <t>ツト</t>
    </rPh>
    <rPh sb="60" eb="62">
      <t>コウシン</t>
    </rPh>
    <rPh sb="63" eb="65">
      <t>ヒツヨウ</t>
    </rPh>
    <rPh sb="74" eb="77">
      <t>ケイカクテキ</t>
    </rPh>
    <rPh sb="78" eb="80">
      <t>コウシン</t>
    </rPh>
    <rPh sb="81" eb="82">
      <t>オコナ</t>
    </rPh>
    <rPh sb="86" eb="88">
      <t>ヨテイ</t>
    </rPh>
    <rPh sb="94" eb="96">
      <t>カンロ</t>
    </rPh>
    <rPh sb="101" eb="103">
      <t>カンロ</t>
    </rPh>
    <rPh sb="103" eb="106">
      <t>ケイネンカ</t>
    </rPh>
    <rPh sb="106" eb="107">
      <t>リツ</t>
    </rPh>
    <rPh sb="114" eb="116">
      <t>ルイジ</t>
    </rPh>
    <rPh sb="116" eb="118">
      <t>ダンタイ</t>
    </rPh>
    <rPh sb="119" eb="121">
      <t>ゼンコク</t>
    </rPh>
    <rPh sb="121" eb="123">
      <t>ヘイキン</t>
    </rPh>
    <rPh sb="124" eb="126">
      <t>シタマワ</t>
    </rPh>
    <rPh sb="130" eb="132">
      <t>ジョウタイ</t>
    </rPh>
    <rPh sb="139" eb="140">
      <t>トウ</t>
    </rPh>
    <rPh sb="140" eb="142">
      <t>ダンタイ</t>
    </rPh>
    <rPh sb="147" eb="149">
      <t>キュウスイ</t>
    </rPh>
    <rPh sb="149" eb="151">
      <t>チイキ</t>
    </rPh>
    <rPh sb="152" eb="154">
      <t>トウザイ</t>
    </rPh>
    <rPh sb="155" eb="156">
      <t>ナガ</t>
    </rPh>
    <rPh sb="161" eb="163">
      <t>カンロ</t>
    </rPh>
    <rPh sb="163" eb="165">
      <t>エンチョウ</t>
    </rPh>
    <rPh sb="166" eb="167">
      <t>ナガ</t>
    </rPh>
    <rPh sb="169" eb="172">
      <t>ロウキュウカ</t>
    </rPh>
    <rPh sb="174" eb="176">
      <t>カンロ</t>
    </rPh>
    <rPh sb="177" eb="179">
      <t>コウシン</t>
    </rPh>
    <rPh sb="179" eb="180">
      <t>オヨ</t>
    </rPh>
    <rPh sb="181" eb="183">
      <t>カイシュウ</t>
    </rPh>
    <rPh sb="185" eb="187">
      <t>ソウトウ</t>
    </rPh>
    <rPh sb="188" eb="190">
      <t>ヒヨウ</t>
    </rPh>
    <rPh sb="191" eb="193">
      <t>ヒツヨウ</t>
    </rPh>
    <rPh sb="199" eb="201">
      <t>ミコ</t>
    </rPh>
    <rPh sb="209" eb="211">
      <t>コンゴ</t>
    </rPh>
    <rPh sb="212" eb="215">
      <t>ホジョキン</t>
    </rPh>
    <rPh sb="215" eb="216">
      <t>トウ</t>
    </rPh>
    <rPh sb="217" eb="219">
      <t>カツヨウ</t>
    </rPh>
    <rPh sb="221" eb="223">
      <t>コウシン</t>
    </rPh>
    <rPh sb="223" eb="224">
      <t>オヨ</t>
    </rPh>
    <rPh sb="225" eb="228">
      <t>タイシンカ</t>
    </rPh>
    <rPh sb="229" eb="230">
      <t>オコナ</t>
    </rPh>
    <rPh sb="234" eb="236">
      <t>ヨテイ</t>
    </rPh>
    <phoneticPr fontId="4"/>
  </si>
  <si>
    <t>　現在のところ、比較的健全な財政状態であると言える。しかし企業債残高対給水収益化比率が370.59%と依然として高く、今後10年間は企業債の償還が経営の負担となっている。
　また人口減少による給水収益の減少も徐々に進んでいることに加え、施設の老朽化の更新費用も重なり経営状況が相当厳しくなっていくことが予測される。
　そういった状況であるため今後も一層の有収率の向上や経費節減に取り組み、健全な経営を行えるよう努める。</t>
    <rPh sb="1" eb="3">
      <t>ゲンザイ</t>
    </rPh>
    <rPh sb="8" eb="11">
      <t>ヒカクテキ</t>
    </rPh>
    <rPh sb="11" eb="13">
      <t>ケンゼン</t>
    </rPh>
    <rPh sb="14" eb="16">
      <t>ザイセイ</t>
    </rPh>
    <rPh sb="16" eb="18">
      <t>ジョウタイ</t>
    </rPh>
    <rPh sb="22" eb="23">
      <t>イ</t>
    </rPh>
    <rPh sb="29" eb="31">
      <t>キギョウ</t>
    </rPh>
    <rPh sb="31" eb="32">
      <t>サイ</t>
    </rPh>
    <rPh sb="32" eb="34">
      <t>ザンダカ</t>
    </rPh>
    <rPh sb="34" eb="35">
      <t>タイ</t>
    </rPh>
    <rPh sb="35" eb="37">
      <t>キュウスイ</t>
    </rPh>
    <rPh sb="37" eb="40">
      <t>シュウエキカ</t>
    </rPh>
    <rPh sb="40" eb="42">
      <t>ヒリツ</t>
    </rPh>
    <rPh sb="51" eb="53">
      <t>イゼン</t>
    </rPh>
    <rPh sb="56" eb="57">
      <t>タカ</t>
    </rPh>
    <rPh sb="59" eb="61">
      <t>コンゴ</t>
    </rPh>
    <rPh sb="63" eb="65">
      <t>ネンカン</t>
    </rPh>
    <rPh sb="66" eb="68">
      <t>キギョウ</t>
    </rPh>
    <rPh sb="68" eb="69">
      <t>サイ</t>
    </rPh>
    <rPh sb="70" eb="72">
      <t>ショウカン</t>
    </rPh>
    <rPh sb="73" eb="75">
      <t>ケイエイ</t>
    </rPh>
    <rPh sb="76" eb="78">
      <t>フタン</t>
    </rPh>
    <rPh sb="89" eb="91">
      <t>ジンコウ</t>
    </rPh>
    <rPh sb="91" eb="93">
      <t>ゲンショウ</t>
    </rPh>
    <rPh sb="96" eb="98">
      <t>キュウスイ</t>
    </rPh>
    <rPh sb="98" eb="100">
      <t>シュウエキ</t>
    </rPh>
    <rPh sb="101" eb="103">
      <t>ゲンショウ</t>
    </rPh>
    <rPh sb="104" eb="106">
      <t>ジョジョ</t>
    </rPh>
    <rPh sb="107" eb="108">
      <t>スス</t>
    </rPh>
    <rPh sb="115" eb="116">
      <t>クワ</t>
    </rPh>
    <rPh sb="118" eb="120">
      <t>シセツ</t>
    </rPh>
    <rPh sb="121" eb="124">
      <t>ロウキュウカ</t>
    </rPh>
    <rPh sb="125" eb="127">
      <t>コウシン</t>
    </rPh>
    <rPh sb="127" eb="129">
      <t>ヒヨウ</t>
    </rPh>
    <rPh sb="130" eb="131">
      <t>カサ</t>
    </rPh>
    <rPh sb="133" eb="135">
      <t>ケイエイ</t>
    </rPh>
    <rPh sb="135" eb="137">
      <t>ジョウキョウ</t>
    </rPh>
    <rPh sb="138" eb="140">
      <t>ソウトウ</t>
    </rPh>
    <rPh sb="140" eb="141">
      <t>キビ</t>
    </rPh>
    <rPh sb="151" eb="153">
      <t>ヨソク</t>
    </rPh>
    <rPh sb="164" eb="166">
      <t>ジョウキョウ</t>
    </rPh>
    <rPh sb="171" eb="173">
      <t>コンゴ</t>
    </rPh>
    <rPh sb="174" eb="176">
      <t>イッソウ</t>
    </rPh>
    <rPh sb="177" eb="179">
      <t>ユウシュウ</t>
    </rPh>
    <rPh sb="179" eb="180">
      <t>リツ</t>
    </rPh>
    <rPh sb="181" eb="183">
      <t>コウジョウ</t>
    </rPh>
    <rPh sb="184" eb="186">
      <t>ケイヒ</t>
    </rPh>
    <rPh sb="186" eb="188">
      <t>セツゲン</t>
    </rPh>
    <rPh sb="189" eb="190">
      <t>ト</t>
    </rPh>
    <rPh sb="191" eb="192">
      <t>ク</t>
    </rPh>
    <rPh sb="194" eb="196">
      <t>ケンゼン</t>
    </rPh>
    <rPh sb="197" eb="199">
      <t>ケイエイ</t>
    </rPh>
    <rPh sb="200" eb="201">
      <t>オコナ</t>
    </rPh>
    <rPh sb="205" eb="2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</si>
</sst>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0.72</c:v>
                </c:pt>
                <c:pt idx="1">
                  <c:v>0</c:v>
                </c:pt>
                <c:pt idx="2" formatCode="#,##0.00;&quot;△&quot;#,##0.00;&quot;-&quot;">
                  <c:v>0.48</c:v>
                </c:pt>
                <c:pt idx="3" formatCode="#,##0.00;&quot;△&quot;#,##0.00;&quot;-&quot;">
                  <c:v>0.23</c:v>
                </c:pt>
                <c:pt idx="4" formatCode="#,##0.00;&quot;△&quot;#,##0.00;&quot;-&quot;">
                  <c:v>0.53</c:v>
                </c:pt>
              </c:numCache>
            </c:numRef>
          </c:val>
          <c:extLst xmlns:c16r2="http://schemas.microsoft.com/office/drawing/2015/06/chart">
            <c:ext xmlns:c16="http://schemas.microsoft.com/office/drawing/2014/chart" uri="{C3380CC4-5D6E-409C-BE32-E72D297353CC}">
              <c16:uniqueId val="{00000000-7C6D-4B2F-A1F2-0299322E4B1F}"/>
            </c:ext>
          </c:extLst>
        </c:ser>
        <c:dLbls>
          <c:showLegendKey val="0"/>
          <c:showVal val="0"/>
          <c:showCatName val="0"/>
          <c:showSerName val="0"/>
          <c:showPercent val="0"/>
          <c:showBubbleSize val="0"/>
        </c:dLbls>
        <c:gapWidth val="150"/>
        <c:axId val="37452592"/>
        <c:axId val="3745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7C6D-4B2F-A1F2-0299322E4B1F}"/>
            </c:ext>
          </c:extLst>
        </c:ser>
        <c:dLbls>
          <c:showLegendKey val="0"/>
          <c:showVal val="0"/>
          <c:showCatName val="0"/>
          <c:showSerName val="0"/>
          <c:showPercent val="0"/>
          <c:showBubbleSize val="0"/>
        </c:dLbls>
        <c:marker val="1"/>
        <c:smooth val="0"/>
        <c:axId val="37452592"/>
        <c:axId val="37450632"/>
      </c:lineChart>
      <c:dateAx>
        <c:axId val="37452592"/>
        <c:scaling>
          <c:orientation val="minMax"/>
        </c:scaling>
        <c:delete val="1"/>
        <c:axPos val="b"/>
        <c:numFmt formatCode="&quot;H&quot;yy" sourceLinked="1"/>
        <c:majorTickMark val="none"/>
        <c:minorTickMark val="none"/>
        <c:tickLblPos val="none"/>
        <c:crossAx val="37450632"/>
        <c:crosses val="autoZero"/>
        <c:auto val="1"/>
        <c:lblOffset val="100"/>
        <c:baseTimeUnit val="years"/>
      </c:dateAx>
      <c:valAx>
        <c:axId val="3745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48.21</c:v>
                </c:pt>
                <c:pt idx="1">
                  <c:v>43.34</c:v>
                </c:pt>
                <c:pt idx="2">
                  <c:v>43.53</c:v>
                </c:pt>
                <c:pt idx="3">
                  <c:v>45.01</c:v>
                </c:pt>
                <c:pt idx="4">
                  <c:v>44.99</c:v>
                </c:pt>
              </c:numCache>
            </c:numRef>
          </c:val>
          <c:extLst xmlns:c16r2="http://schemas.microsoft.com/office/drawing/2015/06/chart">
            <c:ext xmlns:c16="http://schemas.microsoft.com/office/drawing/2014/chart" uri="{C3380CC4-5D6E-409C-BE32-E72D297353CC}">
              <c16:uniqueId val="{00000000-D0AE-4468-BD2F-3344DB5B2526}"/>
            </c:ext>
          </c:extLst>
        </c:ser>
        <c:dLbls>
          <c:showLegendKey val="0"/>
          <c:showVal val="0"/>
          <c:showCatName val="0"/>
          <c:showSerName val="0"/>
          <c:showPercent val="0"/>
          <c:showBubbleSize val="0"/>
        </c:dLbls>
        <c:gapWidth val="150"/>
        <c:axId val="374982640"/>
        <c:axId val="3749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D0AE-4468-BD2F-3344DB5B2526}"/>
            </c:ext>
          </c:extLst>
        </c:ser>
        <c:dLbls>
          <c:showLegendKey val="0"/>
          <c:showVal val="0"/>
          <c:showCatName val="0"/>
          <c:showSerName val="0"/>
          <c:showPercent val="0"/>
          <c:showBubbleSize val="0"/>
        </c:dLbls>
        <c:marker val="1"/>
        <c:smooth val="0"/>
        <c:axId val="374982640"/>
        <c:axId val="374981856"/>
      </c:lineChart>
      <c:dateAx>
        <c:axId val="374982640"/>
        <c:scaling>
          <c:orientation val="minMax"/>
        </c:scaling>
        <c:delete val="1"/>
        <c:axPos val="b"/>
        <c:numFmt formatCode="&quot;H&quot;yy" sourceLinked="1"/>
        <c:majorTickMark val="none"/>
        <c:minorTickMark val="none"/>
        <c:tickLblPos val="none"/>
        <c:crossAx val="374981856"/>
        <c:crosses val="autoZero"/>
        <c:auto val="1"/>
        <c:lblOffset val="100"/>
        <c:baseTimeUnit val="years"/>
      </c:dateAx>
      <c:valAx>
        <c:axId val="3749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71.13</c:v>
                </c:pt>
                <c:pt idx="1">
                  <c:v>76.569999999999993</c:v>
                </c:pt>
                <c:pt idx="2">
                  <c:v>74.959999999999994</c:v>
                </c:pt>
                <c:pt idx="3">
                  <c:v>74.25</c:v>
                </c:pt>
                <c:pt idx="4">
                  <c:v>72.03</c:v>
                </c:pt>
              </c:numCache>
            </c:numRef>
          </c:val>
          <c:extLst xmlns:c16r2="http://schemas.microsoft.com/office/drawing/2015/06/chart">
            <c:ext xmlns:c16="http://schemas.microsoft.com/office/drawing/2014/chart" uri="{C3380CC4-5D6E-409C-BE32-E72D297353CC}">
              <c16:uniqueId val="{00000000-24D0-41FB-98CE-2550BDFCCC0A}"/>
            </c:ext>
          </c:extLst>
        </c:ser>
        <c:dLbls>
          <c:showLegendKey val="0"/>
          <c:showVal val="0"/>
          <c:showCatName val="0"/>
          <c:showSerName val="0"/>
          <c:showPercent val="0"/>
          <c:showBubbleSize val="0"/>
        </c:dLbls>
        <c:gapWidth val="150"/>
        <c:axId val="374766352"/>
        <c:axId val="37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24D0-41FB-98CE-2550BDFCCC0A}"/>
            </c:ext>
          </c:extLst>
        </c:ser>
        <c:dLbls>
          <c:showLegendKey val="0"/>
          <c:showVal val="0"/>
          <c:showCatName val="0"/>
          <c:showSerName val="0"/>
          <c:showPercent val="0"/>
          <c:showBubbleSize val="0"/>
        </c:dLbls>
        <c:marker val="1"/>
        <c:smooth val="0"/>
        <c:axId val="374766352"/>
        <c:axId val="374759296"/>
      </c:lineChart>
      <c:dateAx>
        <c:axId val="374766352"/>
        <c:scaling>
          <c:orientation val="minMax"/>
        </c:scaling>
        <c:delete val="1"/>
        <c:axPos val="b"/>
        <c:numFmt formatCode="&quot;H&quot;yy" sourceLinked="1"/>
        <c:majorTickMark val="none"/>
        <c:minorTickMark val="none"/>
        <c:tickLblPos val="none"/>
        <c:crossAx val="374759296"/>
        <c:crosses val="autoZero"/>
        <c:auto val="1"/>
        <c:lblOffset val="100"/>
        <c:baseTimeUnit val="years"/>
      </c:dateAx>
      <c:valAx>
        <c:axId val="3747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102.55</c:v>
                </c:pt>
                <c:pt idx="1">
                  <c:v>102.46</c:v>
                </c:pt>
                <c:pt idx="2">
                  <c:v>104.14</c:v>
                </c:pt>
                <c:pt idx="3">
                  <c:v>102.5</c:v>
                </c:pt>
                <c:pt idx="4">
                  <c:v>103.02</c:v>
                </c:pt>
              </c:numCache>
            </c:numRef>
          </c:val>
          <c:extLst xmlns:c16r2="http://schemas.microsoft.com/office/drawing/2015/06/chart">
            <c:ext xmlns:c16="http://schemas.microsoft.com/office/drawing/2014/chart" uri="{C3380CC4-5D6E-409C-BE32-E72D297353CC}">
              <c16:uniqueId val="{00000000-A439-4DB7-859F-AF65B3363A06}"/>
            </c:ext>
          </c:extLst>
        </c:ser>
        <c:dLbls>
          <c:showLegendKey val="0"/>
          <c:showVal val="0"/>
          <c:showCatName val="0"/>
          <c:showSerName val="0"/>
          <c:showPercent val="0"/>
          <c:showBubbleSize val="0"/>
        </c:dLbls>
        <c:gapWidth val="150"/>
        <c:axId val="374763608"/>
        <c:axId val="37476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A439-4DB7-859F-AF65B3363A06}"/>
            </c:ext>
          </c:extLst>
        </c:ser>
        <c:dLbls>
          <c:showLegendKey val="0"/>
          <c:showVal val="0"/>
          <c:showCatName val="0"/>
          <c:showSerName val="0"/>
          <c:showPercent val="0"/>
          <c:showBubbleSize val="0"/>
        </c:dLbls>
        <c:marker val="1"/>
        <c:smooth val="0"/>
        <c:axId val="374763608"/>
        <c:axId val="374765176"/>
      </c:lineChart>
      <c:dateAx>
        <c:axId val="374763608"/>
        <c:scaling>
          <c:orientation val="minMax"/>
        </c:scaling>
        <c:delete val="1"/>
        <c:axPos val="b"/>
        <c:numFmt formatCode="&quot;H&quot;yy" sourceLinked="1"/>
        <c:majorTickMark val="none"/>
        <c:minorTickMark val="none"/>
        <c:tickLblPos val="none"/>
        <c:crossAx val="374765176"/>
        <c:crosses val="autoZero"/>
        <c:auto val="1"/>
        <c:lblOffset val="100"/>
        <c:baseTimeUnit val="years"/>
      </c:dateAx>
      <c:valAx>
        <c:axId val="37476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7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48.88</c:v>
                </c:pt>
                <c:pt idx="1">
                  <c:v>50.66</c:v>
                </c:pt>
                <c:pt idx="2">
                  <c:v>52.81</c:v>
                </c:pt>
                <c:pt idx="3">
                  <c:v>54.85</c:v>
                </c:pt>
                <c:pt idx="4">
                  <c:v>56.75</c:v>
                </c:pt>
              </c:numCache>
            </c:numRef>
          </c:val>
          <c:extLst xmlns:c16r2="http://schemas.microsoft.com/office/drawing/2015/06/chart">
            <c:ext xmlns:c16="http://schemas.microsoft.com/office/drawing/2014/chart" uri="{C3380CC4-5D6E-409C-BE32-E72D297353CC}">
              <c16:uniqueId val="{00000000-9138-4706-8287-7FC5BAE028AA}"/>
            </c:ext>
          </c:extLst>
        </c:ser>
        <c:dLbls>
          <c:showLegendKey val="0"/>
          <c:showVal val="0"/>
          <c:showCatName val="0"/>
          <c:showSerName val="0"/>
          <c:showPercent val="0"/>
          <c:showBubbleSize val="0"/>
        </c:dLbls>
        <c:gapWidth val="150"/>
        <c:axId val="374760080"/>
        <c:axId val="3747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9138-4706-8287-7FC5BAE028AA}"/>
            </c:ext>
          </c:extLst>
        </c:ser>
        <c:dLbls>
          <c:showLegendKey val="0"/>
          <c:showVal val="0"/>
          <c:showCatName val="0"/>
          <c:showSerName val="0"/>
          <c:showPercent val="0"/>
          <c:showBubbleSize val="0"/>
        </c:dLbls>
        <c:marker val="1"/>
        <c:smooth val="0"/>
        <c:axId val="374760080"/>
        <c:axId val="374762824"/>
      </c:lineChart>
      <c:dateAx>
        <c:axId val="374760080"/>
        <c:scaling>
          <c:orientation val="minMax"/>
        </c:scaling>
        <c:delete val="1"/>
        <c:axPos val="b"/>
        <c:numFmt formatCode="&quot;H&quot;yy" sourceLinked="1"/>
        <c:majorTickMark val="none"/>
        <c:minorTickMark val="none"/>
        <c:tickLblPos val="none"/>
        <c:crossAx val="374762824"/>
        <c:crosses val="autoZero"/>
        <c:auto val="1"/>
        <c:lblOffset val="100"/>
        <c:baseTimeUnit val="years"/>
      </c:dateAx>
      <c:valAx>
        <c:axId val="37476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5.87</c:v>
                </c:pt>
                <c:pt idx="1">
                  <c:v>5.69</c:v>
                </c:pt>
                <c:pt idx="2">
                  <c:v>5.78</c:v>
                </c:pt>
                <c:pt idx="3">
                  <c:v>6.19</c:v>
                </c:pt>
                <c:pt idx="4">
                  <c:v>6.76</c:v>
                </c:pt>
              </c:numCache>
            </c:numRef>
          </c:val>
          <c:extLst xmlns:c16r2="http://schemas.microsoft.com/office/drawing/2015/06/chart">
            <c:ext xmlns:c16="http://schemas.microsoft.com/office/drawing/2014/chart" uri="{C3380CC4-5D6E-409C-BE32-E72D297353CC}">
              <c16:uniqueId val="{00000000-771C-408F-98B3-68F7DC3061F6}"/>
            </c:ext>
          </c:extLst>
        </c:ser>
        <c:dLbls>
          <c:showLegendKey val="0"/>
          <c:showVal val="0"/>
          <c:showCatName val="0"/>
          <c:showSerName val="0"/>
          <c:showPercent val="0"/>
          <c:showBubbleSize val="0"/>
        </c:dLbls>
        <c:gapWidth val="150"/>
        <c:axId val="374765568"/>
        <c:axId val="37476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771C-408F-98B3-68F7DC3061F6}"/>
            </c:ext>
          </c:extLst>
        </c:ser>
        <c:dLbls>
          <c:showLegendKey val="0"/>
          <c:showVal val="0"/>
          <c:showCatName val="0"/>
          <c:showSerName val="0"/>
          <c:showPercent val="0"/>
          <c:showBubbleSize val="0"/>
        </c:dLbls>
        <c:marker val="1"/>
        <c:smooth val="0"/>
        <c:axId val="374765568"/>
        <c:axId val="374764784"/>
      </c:lineChart>
      <c:dateAx>
        <c:axId val="374765568"/>
        <c:scaling>
          <c:orientation val="minMax"/>
        </c:scaling>
        <c:delete val="1"/>
        <c:axPos val="b"/>
        <c:numFmt formatCode="&quot;H&quot;yy" sourceLinked="1"/>
        <c:majorTickMark val="none"/>
        <c:minorTickMark val="none"/>
        <c:tickLblPos val="none"/>
        <c:crossAx val="374764784"/>
        <c:crosses val="autoZero"/>
        <c:auto val="1"/>
        <c:lblOffset val="100"/>
        <c:baseTimeUnit val="years"/>
      </c:dateAx>
      <c:valAx>
        <c:axId val="37476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D2-4861-BED8-D2C882FAEDE2}"/>
            </c:ext>
          </c:extLst>
        </c:ser>
        <c:dLbls>
          <c:showLegendKey val="0"/>
          <c:showVal val="0"/>
          <c:showCatName val="0"/>
          <c:showSerName val="0"/>
          <c:showPercent val="0"/>
          <c:showBubbleSize val="0"/>
        </c:dLbls>
        <c:gapWidth val="150"/>
        <c:axId val="374766744"/>
        <c:axId val="37476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07D2-4861-BED8-D2C882FAEDE2}"/>
            </c:ext>
          </c:extLst>
        </c:ser>
        <c:dLbls>
          <c:showLegendKey val="0"/>
          <c:showVal val="0"/>
          <c:showCatName val="0"/>
          <c:showSerName val="0"/>
          <c:showPercent val="0"/>
          <c:showBubbleSize val="0"/>
        </c:dLbls>
        <c:marker val="1"/>
        <c:smooth val="0"/>
        <c:axId val="374766744"/>
        <c:axId val="374762040"/>
      </c:lineChart>
      <c:dateAx>
        <c:axId val="374766744"/>
        <c:scaling>
          <c:orientation val="minMax"/>
        </c:scaling>
        <c:delete val="1"/>
        <c:axPos val="b"/>
        <c:numFmt formatCode="&quot;H&quot;yy" sourceLinked="1"/>
        <c:majorTickMark val="none"/>
        <c:minorTickMark val="none"/>
        <c:tickLblPos val="none"/>
        <c:crossAx val="374762040"/>
        <c:crosses val="autoZero"/>
        <c:auto val="1"/>
        <c:lblOffset val="100"/>
        <c:baseTimeUnit val="years"/>
      </c:dateAx>
      <c:valAx>
        <c:axId val="374762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7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561.52</c:v>
                </c:pt>
                <c:pt idx="1">
                  <c:v>464.17</c:v>
                </c:pt>
                <c:pt idx="2">
                  <c:v>502.22</c:v>
                </c:pt>
                <c:pt idx="3">
                  <c:v>456.91</c:v>
                </c:pt>
                <c:pt idx="4">
                  <c:v>430.84</c:v>
                </c:pt>
              </c:numCache>
            </c:numRef>
          </c:val>
          <c:extLst xmlns:c16r2="http://schemas.microsoft.com/office/drawing/2015/06/chart">
            <c:ext xmlns:c16="http://schemas.microsoft.com/office/drawing/2014/chart" uri="{C3380CC4-5D6E-409C-BE32-E72D297353CC}">
              <c16:uniqueId val="{00000000-20D6-4334-BE34-B93E54DE2186}"/>
            </c:ext>
          </c:extLst>
        </c:ser>
        <c:dLbls>
          <c:showLegendKey val="0"/>
          <c:showVal val="0"/>
          <c:showCatName val="0"/>
          <c:showSerName val="0"/>
          <c:showPercent val="0"/>
          <c:showBubbleSize val="0"/>
        </c:dLbls>
        <c:gapWidth val="150"/>
        <c:axId val="374978328"/>
        <c:axId val="3749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20D6-4334-BE34-B93E54DE2186}"/>
            </c:ext>
          </c:extLst>
        </c:ser>
        <c:dLbls>
          <c:showLegendKey val="0"/>
          <c:showVal val="0"/>
          <c:showCatName val="0"/>
          <c:showSerName val="0"/>
          <c:showPercent val="0"/>
          <c:showBubbleSize val="0"/>
        </c:dLbls>
        <c:marker val="1"/>
        <c:smooth val="0"/>
        <c:axId val="374978328"/>
        <c:axId val="374981464"/>
      </c:lineChart>
      <c:dateAx>
        <c:axId val="374978328"/>
        <c:scaling>
          <c:orientation val="minMax"/>
        </c:scaling>
        <c:delete val="1"/>
        <c:axPos val="b"/>
        <c:numFmt formatCode="&quot;H&quot;yy" sourceLinked="1"/>
        <c:majorTickMark val="none"/>
        <c:minorTickMark val="none"/>
        <c:tickLblPos val="none"/>
        <c:crossAx val="374981464"/>
        <c:crosses val="autoZero"/>
        <c:auto val="1"/>
        <c:lblOffset val="100"/>
        <c:baseTimeUnit val="years"/>
      </c:dateAx>
      <c:valAx>
        <c:axId val="374981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9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406.71</c:v>
                </c:pt>
                <c:pt idx="1">
                  <c:v>450.96</c:v>
                </c:pt>
                <c:pt idx="2">
                  <c:v>430.86</c:v>
                </c:pt>
                <c:pt idx="3">
                  <c:v>396.03</c:v>
                </c:pt>
                <c:pt idx="4">
                  <c:v>370.59</c:v>
                </c:pt>
              </c:numCache>
            </c:numRef>
          </c:val>
          <c:extLst xmlns:c16r2="http://schemas.microsoft.com/office/drawing/2015/06/chart">
            <c:ext xmlns:c16="http://schemas.microsoft.com/office/drawing/2014/chart" uri="{C3380CC4-5D6E-409C-BE32-E72D297353CC}">
              <c16:uniqueId val="{00000000-132A-430F-A9ED-046C453D3CBE}"/>
            </c:ext>
          </c:extLst>
        </c:ser>
        <c:dLbls>
          <c:showLegendKey val="0"/>
          <c:showVal val="0"/>
          <c:showCatName val="0"/>
          <c:showSerName val="0"/>
          <c:showPercent val="0"/>
          <c:showBubbleSize val="0"/>
        </c:dLbls>
        <c:gapWidth val="150"/>
        <c:axId val="374983816"/>
        <c:axId val="374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132A-430F-A9ED-046C453D3CBE}"/>
            </c:ext>
          </c:extLst>
        </c:ser>
        <c:dLbls>
          <c:showLegendKey val="0"/>
          <c:showVal val="0"/>
          <c:showCatName val="0"/>
          <c:showSerName val="0"/>
          <c:showPercent val="0"/>
          <c:showBubbleSize val="0"/>
        </c:dLbls>
        <c:marker val="1"/>
        <c:smooth val="0"/>
        <c:axId val="374983816"/>
        <c:axId val="374980288"/>
      </c:lineChart>
      <c:dateAx>
        <c:axId val="374983816"/>
        <c:scaling>
          <c:orientation val="minMax"/>
        </c:scaling>
        <c:delete val="1"/>
        <c:axPos val="b"/>
        <c:numFmt formatCode="&quot;H&quot;yy" sourceLinked="1"/>
        <c:majorTickMark val="none"/>
        <c:minorTickMark val="none"/>
        <c:tickLblPos val="none"/>
        <c:crossAx val="374980288"/>
        <c:crosses val="autoZero"/>
        <c:auto val="1"/>
        <c:lblOffset val="100"/>
        <c:baseTimeUnit val="years"/>
      </c:dateAx>
      <c:valAx>
        <c:axId val="37498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98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100.95</c:v>
                </c:pt>
                <c:pt idx="1">
                  <c:v>102.04</c:v>
                </c:pt>
                <c:pt idx="2">
                  <c:v>100.68</c:v>
                </c:pt>
                <c:pt idx="3">
                  <c:v>99.76</c:v>
                </c:pt>
                <c:pt idx="4">
                  <c:v>101.88</c:v>
                </c:pt>
              </c:numCache>
            </c:numRef>
          </c:val>
          <c:extLst xmlns:c16r2="http://schemas.microsoft.com/office/drawing/2015/06/chart">
            <c:ext xmlns:c16="http://schemas.microsoft.com/office/drawing/2014/chart" uri="{C3380CC4-5D6E-409C-BE32-E72D297353CC}">
              <c16:uniqueId val="{00000000-BD31-4512-9743-5D60001C7393}"/>
            </c:ext>
          </c:extLst>
        </c:ser>
        <c:dLbls>
          <c:showLegendKey val="0"/>
          <c:showVal val="0"/>
          <c:showCatName val="0"/>
          <c:showSerName val="0"/>
          <c:showPercent val="0"/>
          <c:showBubbleSize val="0"/>
        </c:dLbls>
        <c:gapWidth val="150"/>
        <c:axId val="374984208"/>
        <c:axId val="37497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BD31-4512-9743-5D60001C7393}"/>
            </c:ext>
          </c:extLst>
        </c:ser>
        <c:dLbls>
          <c:showLegendKey val="0"/>
          <c:showVal val="0"/>
          <c:showCatName val="0"/>
          <c:showSerName val="0"/>
          <c:showPercent val="0"/>
          <c:showBubbleSize val="0"/>
        </c:dLbls>
        <c:marker val="1"/>
        <c:smooth val="0"/>
        <c:axId val="374984208"/>
        <c:axId val="374977936"/>
      </c:lineChart>
      <c:dateAx>
        <c:axId val="374984208"/>
        <c:scaling>
          <c:orientation val="minMax"/>
        </c:scaling>
        <c:delete val="1"/>
        <c:axPos val="b"/>
        <c:numFmt formatCode="&quot;H&quot;yy" sourceLinked="1"/>
        <c:majorTickMark val="none"/>
        <c:minorTickMark val="none"/>
        <c:tickLblPos val="none"/>
        <c:crossAx val="374977936"/>
        <c:crosses val="autoZero"/>
        <c:auto val="1"/>
        <c:lblOffset val="100"/>
        <c:baseTimeUnit val="years"/>
      </c:dateAx>
      <c:valAx>
        <c:axId val="37497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187.53</c:v>
                </c:pt>
                <c:pt idx="1">
                  <c:v>184.81</c:v>
                </c:pt>
                <c:pt idx="2">
                  <c:v>187.02</c:v>
                </c:pt>
                <c:pt idx="3">
                  <c:v>186.94</c:v>
                </c:pt>
                <c:pt idx="4">
                  <c:v>186.29</c:v>
                </c:pt>
              </c:numCache>
            </c:numRef>
          </c:val>
          <c:extLst xmlns:c16r2="http://schemas.microsoft.com/office/drawing/2015/06/chart">
            <c:ext xmlns:c16="http://schemas.microsoft.com/office/drawing/2014/chart" uri="{C3380CC4-5D6E-409C-BE32-E72D297353CC}">
              <c16:uniqueId val="{00000000-2A09-4A57-890C-D614A5EDB0FE}"/>
            </c:ext>
          </c:extLst>
        </c:ser>
        <c:dLbls>
          <c:showLegendKey val="0"/>
          <c:showVal val="0"/>
          <c:showCatName val="0"/>
          <c:showSerName val="0"/>
          <c:showPercent val="0"/>
          <c:showBubbleSize val="0"/>
        </c:dLbls>
        <c:gapWidth val="150"/>
        <c:axId val="374982248"/>
        <c:axId val="37497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2A09-4A57-890C-D614A5EDB0FE}"/>
            </c:ext>
          </c:extLst>
        </c:ser>
        <c:dLbls>
          <c:showLegendKey val="0"/>
          <c:showVal val="0"/>
          <c:showCatName val="0"/>
          <c:showSerName val="0"/>
          <c:showPercent val="0"/>
          <c:showBubbleSize val="0"/>
        </c:dLbls>
        <c:marker val="1"/>
        <c:smooth val="0"/>
        <c:axId val="374982248"/>
        <c:axId val="374979504"/>
      </c:lineChart>
      <c:dateAx>
        <c:axId val="374982248"/>
        <c:scaling>
          <c:orientation val="minMax"/>
        </c:scaling>
        <c:delete val="1"/>
        <c:axPos val="b"/>
        <c:numFmt formatCode="&quot;H&quot;yy" sourceLinked="1"/>
        <c:majorTickMark val="none"/>
        <c:minorTickMark val="none"/>
        <c:tickLblPos val="none"/>
        <c:crossAx val="374979504"/>
        <c:crosses val="autoZero"/>
        <c:auto val="1"/>
        <c:lblOffset val="100"/>
        <c:baseTimeUnit val="years"/>
      </c:dateAx>
      <c:valAx>
        <c:axId val="37497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串本町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15824</v>
      </c>
      <c r="AM8" s="71"/>
      <c r="AN8" s="71"/>
      <c r="AO8" s="71"/>
      <c r="AP8" s="71"/>
      <c r="AQ8" s="71"/>
      <c r="AR8" s="71"/>
      <c r="AS8" s="71"/>
      <c r="AT8" s="67">
        <f>データ!$S$6</f>
        <v>135.66999999999999</v>
      </c>
      <c r="AU8" s="68"/>
      <c r="AV8" s="68"/>
      <c r="AW8" s="68"/>
      <c r="AX8" s="68"/>
      <c r="AY8" s="68"/>
      <c r="AZ8" s="68"/>
      <c r="BA8" s="68"/>
      <c r="BB8" s="70">
        <f>データ!$T$6</f>
        <v>116.64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65.400000000000006</v>
      </c>
      <c r="J10" s="68"/>
      <c r="K10" s="68"/>
      <c r="L10" s="68"/>
      <c r="M10" s="68"/>
      <c r="N10" s="68"/>
      <c r="O10" s="69"/>
      <c r="P10" s="70">
        <f>データ!$P$6</f>
        <v>99.83</v>
      </c>
      <c r="Q10" s="70"/>
      <c r="R10" s="70"/>
      <c r="S10" s="70"/>
      <c r="T10" s="70"/>
      <c r="U10" s="70"/>
      <c r="V10" s="70"/>
      <c r="W10" s="71">
        <f>データ!$Q$6</f>
        <v>3490</v>
      </c>
      <c r="X10" s="71"/>
      <c r="Y10" s="71"/>
      <c r="Z10" s="71"/>
      <c r="AA10" s="71"/>
      <c r="AB10" s="71"/>
      <c r="AC10" s="71"/>
      <c r="AD10" s="2"/>
      <c r="AE10" s="2"/>
      <c r="AF10" s="2"/>
      <c r="AG10" s="2"/>
      <c r="AH10" s="4"/>
      <c r="AI10" s="4"/>
      <c r="AJ10" s="4"/>
      <c r="AK10" s="4"/>
      <c r="AL10" s="71">
        <f>データ!$U$6</f>
        <v>16325</v>
      </c>
      <c r="AM10" s="71"/>
      <c r="AN10" s="71"/>
      <c r="AO10" s="71"/>
      <c r="AP10" s="71"/>
      <c r="AQ10" s="71"/>
      <c r="AR10" s="71"/>
      <c r="AS10" s="71"/>
      <c r="AT10" s="67">
        <f>データ!$V$6</f>
        <v>69.8</v>
      </c>
      <c r="AU10" s="68"/>
      <c r="AV10" s="68"/>
      <c r="AW10" s="68"/>
      <c r="AX10" s="68"/>
      <c r="AY10" s="68"/>
      <c r="AZ10" s="68"/>
      <c r="BA10" s="68"/>
      <c r="BB10" s="70">
        <f>データ!$W$6</f>
        <v>233.88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J0EkVxmf5dovcAwRElTJ5MuWK21iiVwUVraN5TribVo3cPNjO2+skoLPlZ3pzNG+2t7dWodATDCYr8lvvQvJQ==" saltValue="rVdg2O+KoxY981jIt/56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65.400000000000006</v>
      </c>
      <c r="P6" s="35">
        <f t="shared" si="3"/>
        <v>99.83</v>
      </c>
      <c r="Q6" s="35">
        <f t="shared" si="3"/>
        <v>3490</v>
      </c>
      <c r="R6" s="35">
        <f t="shared" si="3"/>
        <v>15824</v>
      </c>
      <c r="S6" s="35">
        <f t="shared" si="3"/>
        <v>135.66999999999999</v>
      </c>
      <c r="T6" s="35">
        <f t="shared" si="3"/>
        <v>116.64</v>
      </c>
      <c r="U6" s="35">
        <f t="shared" si="3"/>
        <v>16325</v>
      </c>
      <c r="V6" s="35">
        <f t="shared" si="3"/>
        <v>69.8</v>
      </c>
      <c r="W6" s="35">
        <f t="shared" si="3"/>
        <v>233.88</v>
      </c>
      <c r="X6" s="36">
        <f>IF(X7="",NA(),X7)</f>
        <v>102.55</v>
      </c>
      <c r="Y6" s="36">
        <f t="shared" ref="Y6:AG6" si="4">IF(Y7="",NA(),Y7)</f>
        <v>102.46</v>
      </c>
      <c r="Z6" s="36">
        <f t="shared" si="4"/>
        <v>104.14</v>
      </c>
      <c r="AA6" s="36">
        <f t="shared" si="4"/>
        <v>102.5</v>
      </c>
      <c r="AB6" s="36">
        <f t="shared" si="4"/>
        <v>103.02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561.52</v>
      </c>
      <c r="AU6" s="36">
        <f t="shared" ref="AU6:BC6" si="6">IF(AU7="",NA(),AU7)</f>
        <v>464.17</v>
      </c>
      <c r="AV6" s="36">
        <f t="shared" si="6"/>
        <v>502.22</v>
      </c>
      <c r="AW6" s="36">
        <f t="shared" si="6"/>
        <v>456.91</v>
      </c>
      <c r="AX6" s="36">
        <f t="shared" si="6"/>
        <v>430.84</v>
      </c>
      <c r="AY6" s="36">
        <f t="shared" si="6"/>
        <v>391.54</v>
      </c>
      <c r="AZ6" s="36">
        <f t="shared" si="6"/>
        <v>384.34</v>
      </c>
      <c r="BA6" s="36">
        <f t="shared" si="6"/>
        <v>359.47</v>
      </c>
      <c r="BB6" s="36">
        <f t="shared" si="6"/>
        <v>369.69</v>
      </c>
      <c r="BC6" s="36">
        <f t="shared" si="6"/>
        <v>379.08</v>
      </c>
      <c r="BD6" s="35" t="str">
        <f>IF(BD7="","",IF(BD7="-","【-】","【"&amp;SUBSTITUTE(TEXT(BD7,"#,##0.00"),"-","△")&amp;"】"))</f>
        <v>【264.97】</v>
      </c>
      <c r="BE6" s="36">
        <f>IF(BE7="",NA(),BE7)</f>
        <v>406.71</v>
      </c>
      <c r="BF6" s="36">
        <f t="shared" ref="BF6:BN6" si="7">IF(BF7="",NA(),BF7)</f>
        <v>450.96</v>
      </c>
      <c r="BG6" s="36">
        <f t="shared" si="7"/>
        <v>430.86</v>
      </c>
      <c r="BH6" s="36">
        <f t="shared" si="7"/>
        <v>396.03</v>
      </c>
      <c r="BI6" s="36">
        <f t="shared" si="7"/>
        <v>370.59</v>
      </c>
      <c r="BJ6" s="36">
        <f t="shared" si="7"/>
        <v>386.97</v>
      </c>
      <c r="BK6" s="36">
        <f t="shared" si="7"/>
        <v>380.58</v>
      </c>
      <c r="BL6" s="36">
        <f t="shared" si="7"/>
        <v>401.79</v>
      </c>
      <c r="BM6" s="36">
        <f t="shared" si="7"/>
        <v>402.99</v>
      </c>
      <c r="BN6" s="36">
        <f t="shared" si="7"/>
        <v>398.98</v>
      </c>
      <c r="BO6" s="35" t="str">
        <f>IF(BO7="","",IF(BO7="-","【-】","【"&amp;SUBSTITUTE(TEXT(BO7,"#,##0.00"),"-","△")&amp;"】"))</f>
        <v>【266.61】</v>
      </c>
      <c r="BP6" s="36">
        <f>IF(BP7="",NA(),BP7)</f>
        <v>100.95</v>
      </c>
      <c r="BQ6" s="36">
        <f t="shared" ref="BQ6:BY6" si="8">IF(BQ7="",NA(),BQ7)</f>
        <v>102.04</v>
      </c>
      <c r="BR6" s="36">
        <f t="shared" si="8"/>
        <v>100.68</v>
      </c>
      <c r="BS6" s="36">
        <f t="shared" si="8"/>
        <v>99.76</v>
      </c>
      <c r="BT6" s="36">
        <f t="shared" si="8"/>
        <v>101.88</v>
      </c>
      <c r="BU6" s="36">
        <f t="shared" si="8"/>
        <v>101.72</v>
      </c>
      <c r="BV6" s="36">
        <f t="shared" si="8"/>
        <v>102.38</v>
      </c>
      <c r="BW6" s="36">
        <f t="shared" si="8"/>
        <v>100.12</v>
      </c>
      <c r="BX6" s="36">
        <f t="shared" si="8"/>
        <v>98.66</v>
      </c>
      <c r="BY6" s="36">
        <f t="shared" si="8"/>
        <v>98.64</v>
      </c>
      <c r="BZ6" s="35" t="str">
        <f>IF(BZ7="","",IF(BZ7="-","【-】","【"&amp;SUBSTITUTE(TEXT(BZ7,"#,##0.00"),"-","△")&amp;"】"))</f>
        <v>【103.24】</v>
      </c>
      <c r="CA6" s="36">
        <f>IF(CA7="",NA(),CA7)</f>
        <v>187.53</v>
      </c>
      <c r="CB6" s="36">
        <f t="shared" ref="CB6:CJ6" si="9">IF(CB7="",NA(),CB7)</f>
        <v>184.81</v>
      </c>
      <c r="CC6" s="36">
        <f t="shared" si="9"/>
        <v>187.02</v>
      </c>
      <c r="CD6" s="36">
        <f t="shared" si="9"/>
        <v>186.94</v>
      </c>
      <c r="CE6" s="36">
        <f t="shared" si="9"/>
        <v>186.29</v>
      </c>
      <c r="CF6" s="36">
        <f t="shared" si="9"/>
        <v>168.2</v>
      </c>
      <c r="CG6" s="36">
        <f t="shared" si="9"/>
        <v>168.67</v>
      </c>
      <c r="CH6" s="36">
        <f t="shared" si="9"/>
        <v>174.97</v>
      </c>
      <c r="CI6" s="36">
        <f t="shared" si="9"/>
        <v>178.59</v>
      </c>
      <c r="CJ6" s="36">
        <f t="shared" si="9"/>
        <v>178.92</v>
      </c>
      <c r="CK6" s="35" t="str">
        <f>IF(CK7="","",IF(CK7="-","【-】","【"&amp;SUBSTITUTE(TEXT(CK7,"#,##0.00"),"-","△")&amp;"】"))</f>
        <v>【168.38】</v>
      </c>
      <c r="CL6" s="36">
        <f>IF(CL7="",NA(),CL7)</f>
        <v>48.21</v>
      </c>
      <c r="CM6" s="36">
        <f t="shared" ref="CM6:CU6" si="10">IF(CM7="",NA(),CM7)</f>
        <v>43.34</v>
      </c>
      <c r="CN6" s="36">
        <f t="shared" si="10"/>
        <v>43.53</v>
      </c>
      <c r="CO6" s="36">
        <f t="shared" si="10"/>
        <v>45.01</v>
      </c>
      <c r="CP6" s="36">
        <f t="shared" si="10"/>
        <v>44.99</v>
      </c>
      <c r="CQ6" s="36">
        <f t="shared" si="10"/>
        <v>54.77</v>
      </c>
      <c r="CR6" s="36">
        <f t="shared" si="10"/>
        <v>54.92</v>
      </c>
      <c r="CS6" s="36">
        <f t="shared" si="10"/>
        <v>55.63</v>
      </c>
      <c r="CT6" s="36">
        <f t="shared" si="10"/>
        <v>55.03</v>
      </c>
      <c r="CU6" s="36">
        <f t="shared" si="10"/>
        <v>55.14</v>
      </c>
      <c r="CV6" s="35" t="str">
        <f>IF(CV7="","",IF(CV7="-","【-】","【"&amp;SUBSTITUTE(TEXT(CV7,"#,##0.00"),"-","△")&amp;"】"))</f>
        <v>【60.00】</v>
      </c>
      <c r="CW6" s="36">
        <f>IF(CW7="",NA(),CW7)</f>
        <v>71.13</v>
      </c>
      <c r="CX6" s="36">
        <f t="shared" ref="CX6:DF6" si="11">IF(CX7="",NA(),CX7)</f>
        <v>76.569999999999993</v>
      </c>
      <c r="CY6" s="36">
        <f t="shared" si="11"/>
        <v>74.959999999999994</v>
      </c>
      <c r="CZ6" s="36">
        <f t="shared" si="11"/>
        <v>74.25</v>
      </c>
      <c r="DA6" s="36">
        <f t="shared" si="11"/>
        <v>72.03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48.88</v>
      </c>
      <c r="DI6" s="36">
        <f t="shared" ref="DI6:DQ6" si="12">IF(DI7="",NA(),DI7)</f>
        <v>50.66</v>
      </c>
      <c r="DJ6" s="36">
        <f t="shared" si="12"/>
        <v>52.81</v>
      </c>
      <c r="DK6" s="36">
        <f t="shared" si="12"/>
        <v>54.85</v>
      </c>
      <c r="DL6" s="36">
        <f t="shared" si="12"/>
        <v>56.75</v>
      </c>
      <c r="DM6" s="36">
        <f t="shared" si="12"/>
        <v>47.46</v>
      </c>
      <c r="DN6" s="36">
        <f t="shared" si="12"/>
        <v>48.49</v>
      </c>
      <c r="DO6" s="36">
        <f t="shared" si="12"/>
        <v>48.05</v>
      </c>
      <c r="DP6" s="36">
        <f t="shared" si="12"/>
        <v>48.87</v>
      </c>
      <c r="DQ6" s="36">
        <f t="shared" si="12"/>
        <v>49.92</v>
      </c>
      <c r="DR6" s="35" t="str">
        <f>IF(DR7="","",IF(DR7="-","【-】","【"&amp;SUBSTITUTE(TEXT(DR7,"#,##0.00"),"-","△")&amp;"】"))</f>
        <v>【49.59】</v>
      </c>
      <c r="DS6" s="36">
        <f>IF(DS7="",NA(),DS7)</f>
        <v>5.87</v>
      </c>
      <c r="DT6" s="36">
        <f t="shared" ref="DT6:EB6" si="13">IF(DT7="",NA(),DT7)</f>
        <v>5.69</v>
      </c>
      <c r="DU6" s="36">
        <f t="shared" si="13"/>
        <v>5.78</v>
      </c>
      <c r="DV6" s="36">
        <f t="shared" si="13"/>
        <v>6.19</v>
      </c>
      <c r="DW6" s="36">
        <f t="shared" si="13"/>
        <v>6.76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0.72</v>
      </c>
      <c r="EE6" s="35">
        <f t="shared" ref="EE6:EM6" si="14">IF(EE7="",NA(),EE7)</f>
        <v>0</v>
      </c>
      <c r="EF6" s="36">
        <f t="shared" si="14"/>
        <v>0.48</v>
      </c>
      <c r="EG6" s="36">
        <f t="shared" si="14"/>
        <v>0.23</v>
      </c>
      <c r="EH6" s="36">
        <f t="shared" si="14"/>
        <v>0.53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304280</v>
      </c>
      <c r="D7" s="38">
        <v>46</v>
      </c>
      <c r="E7" s="38">
        <v>1</v>
      </c>
      <c r="F7" s="38">
        <v>0</v>
      </c>
      <c r="G7" s="38">
        <v>1</v>
      </c>
      <c r="H7" s="38" t="s">
        <v>93</v>
      </c>
      <c r="I7" s="38" t="s">
        <v>94</v>
      </c>
      <c r="J7" s="38" t="s">
        <v>95</v>
      </c>
      <c r="K7" s="38" t="s">
        <v>96</v>
      </c>
      <c r="L7" s="38" t="s">
        <v>97</v>
      </c>
      <c r="M7" s="38" t="s">
        <v>98</v>
      </c>
      <c r="N7" s="39" t="s">
        <v>99</v>
      </c>
      <c r="O7" s="39">
        <v>65.400000000000006</v>
      </c>
      <c r="P7" s="39">
        <v>99.83</v>
      </c>
      <c r="Q7" s="39">
        <v>3490</v>
      </c>
      <c r="R7" s="39">
        <v>15824</v>
      </c>
      <c r="S7" s="39">
        <v>135.66999999999999</v>
      </c>
      <c r="T7" s="39">
        <v>116.64</v>
      </c>
      <c r="U7" s="39">
        <v>16325</v>
      </c>
      <c r="V7" s="39">
        <v>69.8</v>
      </c>
      <c r="W7" s="39">
        <v>233.88</v>
      </c>
      <c r="X7" s="39">
        <v>102.55</v>
      </c>
      <c r="Y7" s="39">
        <v>102.46</v>
      </c>
      <c r="Z7" s="39">
        <v>104.14</v>
      </c>
      <c r="AA7" s="39">
        <v>102.5</v>
      </c>
      <c r="AB7" s="39">
        <v>103.02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561.52</v>
      </c>
      <c r="AU7" s="39">
        <v>464.17</v>
      </c>
      <c r="AV7" s="39">
        <v>502.22</v>
      </c>
      <c r="AW7" s="39">
        <v>456.91</v>
      </c>
      <c r="AX7" s="39">
        <v>430.84</v>
      </c>
      <c r="AY7" s="39">
        <v>391.54</v>
      </c>
      <c r="AZ7" s="39">
        <v>384.34</v>
      </c>
      <c r="BA7" s="39">
        <v>359.47</v>
      </c>
      <c r="BB7" s="39">
        <v>369.69</v>
      </c>
      <c r="BC7" s="39">
        <v>379.08</v>
      </c>
      <c r="BD7" s="39">
        <v>264.97000000000003</v>
      </c>
      <c r="BE7" s="39">
        <v>406.71</v>
      </c>
      <c r="BF7" s="39">
        <v>450.96</v>
      </c>
      <c r="BG7" s="39">
        <v>430.86</v>
      </c>
      <c r="BH7" s="39">
        <v>396.03</v>
      </c>
      <c r="BI7" s="39">
        <v>370.59</v>
      </c>
      <c r="BJ7" s="39">
        <v>386.97</v>
      </c>
      <c r="BK7" s="39">
        <v>380.58</v>
      </c>
      <c r="BL7" s="39">
        <v>401.79</v>
      </c>
      <c r="BM7" s="39">
        <v>402.99</v>
      </c>
      <c r="BN7" s="39">
        <v>398.98</v>
      </c>
      <c r="BO7" s="39">
        <v>266.61</v>
      </c>
      <c r="BP7" s="39">
        <v>100.95</v>
      </c>
      <c r="BQ7" s="39">
        <v>102.04</v>
      </c>
      <c r="BR7" s="39">
        <v>100.68</v>
      </c>
      <c r="BS7" s="39">
        <v>99.76</v>
      </c>
      <c r="BT7" s="39">
        <v>101.88</v>
      </c>
      <c r="BU7" s="39">
        <v>101.72</v>
      </c>
      <c r="BV7" s="39">
        <v>102.38</v>
      </c>
      <c r="BW7" s="39">
        <v>100.12</v>
      </c>
      <c r="BX7" s="39">
        <v>98.66</v>
      </c>
      <c r="BY7" s="39">
        <v>98.64</v>
      </c>
      <c r="BZ7" s="39">
        <v>103.24</v>
      </c>
      <c r="CA7" s="39">
        <v>187.53</v>
      </c>
      <c r="CB7" s="39">
        <v>184.81</v>
      </c>
      <c r="CC7" s="39">
        <v>187.02</v>
      </c>
      <c r="CD7" s="39">
        <v>186.94</v>
      </c>
      <c r="CE7" s="39">
        <v>186.29</v>
      </c>
      <c r="CF7" s="39">
        <v>168.2</v>
      </c>
      <c r="CG7" s="39">
        <v>168.67</v>
      </c>
      <c r="CH7" s="39">
        <v>174.97</v>
      </c>
      <c r="CI7" s="39">
        <v>178.59</v>
      </c>
      <c r="CJ7" s="39">
        <v>178.92</v>
      </c>
      <c r="CK7" s="39">
        <v>168.38</v>
      </c>
      <c r="CL7" s="39">
        <v>48.21</v>
      </c>
      <c r="CM7" s="39">
        <v>43.34</v>
      </c>
      <c r="CN7" s="39">
        <v>43.53</v>
      </c>
      <c r="CO7" s="39">
        <v>45.01</v>
      </c>
      <c r="CP7" s="39">
        <v>44.99</v>
      </c>
      <c r="CQ7" s="39">
        <v>54.77</v>
      </c>
      <c r="CR7" s="39">
        <v>54.92</v>
      </c>
      <c r="CS7" s="39">
        <v>55.63</v>
      </c>
      <c r="CT7" s="39">
        <v>55.03</v>
      </c>
      <c r="CU7" s="39">
        <v>55.14</v>
      </c>
      <c r="CV7" s="39">
        <v>60</v>
      </c>
      <c r="CW7" s="39">
        <v>71.13</v>
      </c>
      <c r="CX7" s="39">
        <v>76.569999999999993</v>
      </c>
      <c r="CY7" s="39">
        <v>74.959999999999994</v>
      </c>
      <c r="CZ7" s="39">
        <v>74.25</v>
      </c>
      <c r="DA7" s="39">
        <v>72.03</v>
      </c>
      <c r="DB7" s="39">
        <v>82.89</v>
      </c>
      <c r="DC7" s="39">
        <v>82.66</v>
      </c>
      <c r="DD7" s="39">
        <v>82.04</v>
      </c>
      <c r="DE7" s="39">
        <v>81.900000000000006</v>
      </c>
      <c r="DF7" s="39">
        <v>81.39</v>
      </c>
      <c r="DG7" s="39">
        <v>89.8</v>
      </c>
      <c r="DH7" s="39">
        <v>48.88</v>
      </c>
      <c r="DI7" s="39">
        <v>50.66</v>
      </c>
      <c r="DJ7" s="39">
        <v>52.81</v>
      </c>
      <c r="DK7" s="39">
        <v>54.85</v>
      </c>
      <c r="DL7" s="39">
        <v>56.75</v>
      </c>
      <c r="DM7" s="39">
        <v>47.46</v>
      </c>
      <c r="DN7" s="39">
        <v>48.49</v>
      </c>
      <c r="DO7" s="39">
        <v>48.05</v>
      </c>
      <c r="DP7" s="39">
        <v>48.87</v>
      </c>
      <c r="DQ7" s="39">
        <v>49.92</v>
      </c>
      <c r="DR7" s="39">
        <v>49.59</v>
      </c>
      <c r="DS7" s="39">
        <v>5.87</v>
      </c>
      <c r="DT7" s="39">
        <v>5.69</v>
      </c>
      <c r="DU7" s="39">
        <v>5.78</v>
      </c>
      <c r="DV7" s="39">
        <v>6.19</v>
      </c>
      <c r="DW7" s="39">
        <v>6.76</v>
      </c>
      <c r="DX7" s="39">
        <v>9.7100000000000009</v>
      </c>
      <c r="DY7" s="39">
        <v>12.79</v>
      </c>
      <c r="DZ7" s="39">
        <v>13.39</v>
      </c>
      <c r="EA7" s="39">
        <v>14.85</v>
      </c>
      <c r="EB7" s="39">
        <v>16.88</v>
      </c>
      <c r="EC7" s="39">
        <v>19.440000000000001</v>
      </c>
      <c r="ED7" s="39">
        <v>0.72</v>
      </c>
      <c r="EE7" s="39">
        <v>0</v>
      </c>
      <c r="EF7" s="39">
        <v>0.48</v>
      </c>
      <c r="EG7" s="39">
        <v>0.23</v>
      </c>
      <c r="EH7" s="39">
        <v>0.53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IPC001</cp:lastModifiedBy>
  <cp:lastPrinted>2021-03-02T04:20:46Z</cp:lastPrinted>
  <dcterms:created xsi:type="dcterms:W3CDTF">2020-12-04T02:12:50Z</dcterms:created>
  <dcterms:modified xsi:type="dcterms:W3CDTF">2021-03-02T04:48:07Z</dcterms:modified>
  <cp:category/>
</cp:coreProperties>
</file>