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KEN-0301\Desktop\差替え_経営比較分析表（各団体分）\30_串本町\"/>
    </mc:Choice>
  </mc:AlternateContent>
  <xr:revisionPtr revIDLastSave="0" documentId="13_ncr:1_{CA3BF94D-3EA1-418A-A481-64BFCDB1EDF6}" xr6:coauthVersionLast="47" xr6:coauthVersionMax="47" xr10:uidLastSave="{00000000-0000-0000-0000-000000000000}"/>
  <workbookProtection workbookAlgorithmName="SHA-512" workbookHashValue="BFWs+MW76QU7lA7P3cXKRR2XOv5cCkj4++WGdZ9wNeRwcx8PcilVleeDLZCcydBqT1XQX67x1/EN9N7ad9arhA==" workbookSaltValue="UehlMruhI10Ce8Lsjvlmp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I10" i="4"/>
  <c r="AL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<sst xmlns="http://schemas.openxmlformats.org/spreadsheetml/2006/main" count="236" uniqueCount="119">
  <si>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</si>
  <si>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</si>
  <si>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</si>
  <si>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</si>
  <si>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</si>
  <si>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</si>
  <si>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</si>
  <si>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</si>
  <si>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</si>
  <si>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</si>
  <si>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</si>
  <si>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</si>
  <si>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</si>
  <si>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</si>
  <si>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</si>
  <si>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</si>
  <si>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</si>
  <si>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</si>
  <si>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</si>
  <si>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</si>
  <si>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</si>
  <si>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</si>
  <si>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</si>
  <si>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</si>
  <si>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</si>
  <si>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</si>
  <si>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</si>
  <si>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</si>
  <si>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</si>
  <si>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</si>
  <si>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</si>
  <si>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</si>
  <si>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</si>
  <si>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</si>
  <si>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</si>
  <si>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</si>
  <si>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</si>
  <si>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</si>
  <si>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</si>
  <si>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</si>
  <si>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</si>
  <si>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</si>
  <si>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</si>
  <si>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</si>
  <si>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</si>
  <si>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</si>
  <si>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</si>
  <si>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</si>
  <si>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</si>
  <si>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</si>
  <si>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</si>
  <si>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</si>
  <si>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</si>
  <si>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</si>
  <si>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</si>
  <si>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</si>
  <si>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</si>
  <si>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</si>
  <si>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</si>
  <si>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</si>
  <si>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</si>
  <si>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</si>
  <si>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</si>
  <si>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</si>
  <si>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</si>
  <si>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</si>
  <si>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</si>
  <si>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</si>
  <si>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</si>
  <si>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</si>
  <si>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</si>
  <si>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</si>
  <si>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</si>
  <si>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</si>
  <si>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</si>
  <si>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</si>
  <si>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</si>
  <si>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</si>
  <si>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</si>
  <si>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</si>
  <si>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</si>
  <si>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</si>
  <si>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</si>
  <si>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</si>
  <si>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</si>
  <si>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</si>
  <si>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</si>
  <si>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</si>
  <si>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</si>
  <si>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</si>
  <si>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</si>
  <si>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</si>
  <si>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</si>
  <si>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</si>
  <si>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</si>
  <si>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</si>
  <si>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</si>
  <si>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</si>
  <si>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</si>
  <si>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</si>
  <si>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</si>
  <si>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</si>
  <si>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</si>
  <si>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</si>
  <si>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</si>
  <si>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</si>
  <si>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</si>
  <si>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</si>
  <si>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</si>
  <si>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</si>
  <si>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</si>
  <si>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</si>
  <si>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</si>
  <si>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</si>
  <si>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</si>
  <si>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</si>
  <si>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下水道管渠については平成６年１０月から共用開始しており、老朽化してきていることから耐用年数を迎える前に計画的な調査、修繕を行い、少ない費用で効率的に長寿命化を図れるよう計画を立てることが必要である。</t>
    <rPh sb="0" eb="3">
      <t>ゲスイドウ</t>
    </rPh>
    <rPh sb="3" eb="5">
      <t>カンキョ</t>
    </rPh>
    <rPh sb="10" eb="12">
      <t>ヘイセイ</t>
    </rPh>
    <rPh sb="13" eb="14">
      <t>ネン</t>
    </rPh>
    <rPh sb="16" eb="17">
      <t>ガツ</t>
    </rPh>
    <rPh sb="19" eb="21">
      <t>キョウヨウ</t>
    </rPh>
    <rPh sb="21" eb="23">
      <t>カイシ</t>
    </rPh>
    <rPh sb="28" eb="31">
      <t>ロウキュウカ</t>
    </rPh>
    <rPh sb="41" eb="43">
      <t>タイヨウ</t>
    </rPh>
    <rPh sb="43" eb="45">
      <t>ネンスウ</t>
    </rPh>
    <rPh sb="46" eb="47">
      <t>ムカ</t>
    </rPh>
    <rPh sb="49" eb="50">
      <t>マエ</t>
    </rPh>
    <rPh sb="51" eb="53">
      <t>ケイカク</t>
    </rPh>
    <rPh sb="53" eb="54">
      <t>テキ</t>
    </rPh>
    <rPh sb="55" eb="57">
      <t>チョウサ</t>
    </rPh>
    <rPh sb="58" eb="60">
      <t>シュウゼン</t>
    </rPh>
    <rPh sb="61" eb="62">
      <t>オコナ</t>
    </rPh>
    <rPh sb="64" eb="65">
      <t>スク</t>
    </rPh>
    <rPh sb="67" eb="69">
      <t>ヒヨウ</t>
    </rPh>
    <rPh sb="70" eb="72">
      <t>コウリツ</t>
    </rPh>
    <rPh sb="72" eb="73">
      <t>テキ</t>
    </rPh>
    <rPh sb="74" eb="77">
      <t>チョウジュミョウ</t>
    </rPh>
    <rPh sb="77" eb="78">
      <t>カ</t>
    </rPh>
    <rPh sb="79" eb="80">
      <t>ハカ</t>
    </rPh>
    <rPh sb="84" eb="86">
      <t>ケイカク</t>
    </rPh>
    <rPh sb="87" eb="88">
      <t>タ</t>
    </rPh>
    <rPh sb="93" eb="95">
      <t>ヒツヨウ</t>
    </rPh>
    <phoneticPr fontId="4"/>
  </si>
  <si>
    <t>串本町特定環境保全公共下水道では、平成３１年４月１日に条例改正し料金体系を改定している。　　　前年度より使用料収入は多少回復しているが依然として一般会計からの繰入に依存している経営状態である。今後も区域内人口が減少へ推移し、少子高齢化、節水型社会の影響等による減収が見込まれると想定している。原価の削減に取り組むとともに施設規模の見直し等の検討にも取り組む必要がある。　　　　</t>
    <rPh sb="0" eb="2">
      <t>クシモト</t>
    </rPh>
    <rPh sb="2" eb="3">
      <t>チョウ</t>
    </rPh>
    <rPh sb="3" eb="5">
      <t>トクテイ</t>
    </rPh>
    <rPh sb="5" eb="7">
      <t>カンキョウ</t>
    </rPh>
    <rPh sb="7" eb="9">
      <t>ホゼン</t>
    </rPh>
    <rPh sb="9" eb="11">
      <t>コウキョウ</t>
    </rPh>
    <rPh sb="11" eb="14">
      <t>ゲスイドウ</t>
    </rPh>
    <rPh sb="17" eb="19">
      <t>ヘイセイ</t>
    </rPh>
    <rPh sb="21" eb="22">
      <t>ネン</t>
    </rPh>
    <rPh sb="23" eb="24">
      <t>ガツ</t>
    </rPh>
    <rPh sb="25" eb="26">
      <t>ニチ</t>
    </rPh>
    <rPh sb="27" eb="29">
      <t>ジョウレイ</t>
    </rPh>
    <rPh sb="29" eb="31">
      <t>カイセイ</t>
    </rPh>
    <rPh sb="32" eb="34">
      <t>リョウキン</t>
    </rPh>
    <rPh sb="34" eb="36">
      <t>タイケイ</t>
    </rPh>
    <rPh sb="37" eb="39">
      <t>カイテイ</t>
    </rPh>
    <rPh sb="47" eb="48">
      <t>マエ</t>
    </rPh>
    <rPh sb="48" eb="50">
      <t>ネンド</t>
    </rPh>
    <rPh sb="52" eb="54">
      <t>シヨウ</t>
    </rPh>
    <rPh sb="54" eb="55">
      <t>リョウ</t>
    </rPh>
    <rPh sb="55" eb="57">
      <t>シュウニュウ</t>
    </rPh>
    <rPh sb="58" eb="60">
      <t>タショウ</t>
    </rPh>
    <rPh sb="60" eb="62">
      <t>カイフク</t>
    </rPh>
    <rPh sb="67" eb="69">
      <t>イゼン</t>
    </rPh>
    <rPh sb="72" eb="74">
      <t>イッパン</t>
    </rPh>
    <rPh sb="74" eb="76">
      <t>カイケイ</t>
    </rPh>
    <rPh sb="79" eb="80">
      <t>ク</t>
    </rPh>
    <rPh sb="80" eb="81">
      <t>イ</t>
    </rPh>
    <rPh sb="82" eb="84">
      <t>イゾン</t>
    </rPh>
    <rPh sb="88" eb="90">
      <t>ケイエイ</t>
    </rPh>
    <rPh sb="90" eb="92">
      <t>ジョウタイ</t>
    </rPh>
    <rPh sb="96" eb="98">
      <t>コンゴ</t>
    </rPh>
    <rPh sb="99" eb="101">
      <t>クイキ</t>
    </rPh>
    <rPh sb="101" eb="102">
      <t>ナイ</t>
    </rPh>
    <phoneticPr fontId="4"/>
  </si>
  <si>
    <t>①今年度、収益的収支率は82.71％に下がっているが、区域内のホテルが改修のため、一時休館したことが原因と考えられるので来年度は回復する見込みである。　　　　　　　　　　　　　　　　　　　④企業債残高対事業規模比率については、類似団体と比較して低い水準となっているが、前年度と比較して残高が増えた原因は、事業実施に伴う借り入れを行ったためである。　　　　　　　　　　　　　　⑤経費回収率は１００％を下回っている。　　　　　⑥汚水処理原価率は、昨年より減少している　　　　⑦施設利用率は４０％を下回っており、有効活用を図るため今後処理区域の拡大による下水道の普及、施設規模の見直し等の検討に取り組む必要がある。　⑧水洗化率は１００％となっている。</t>
    <rPh sb="27" eb="29">
      <t>クイキ</t>
    </rPh>
    <rPh sb="29" eb="30">
      <t>ナイ</t>
    </rPh>
    <rPh sb="41" eb="43">
      <t>イチジ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</si>
</sst>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4-4B3A-8112-E5D053975F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CA4-4B3A-8112-E5D053975F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43.6</c:v>
                </c:pt>
                <c:pt idx="1">
                  <c:v>36</c:v>
                </c:pt>
                <c:pt idx="2">
                  <c:v>34.9</c:v>
                </c:pt>
                <c:pt idx="3">
                  <c:v>38.299999999999997</c:v>
                </c:pt>
                <c:pt idx="4">
                  <c:v>38.299999999999997</c:v>
                </c:pt>
              </c:numCache>
            </c:numRef>
          </c:val>
          <c:extLst>
            <c:ext xmlns:c16="http://schemas.microsoft.com/office/drawing/2014/chart" uri="{C3380CC4-5D6E-409C-BE32-E72D297353CC}">
              <c16:uniqueId val="{00000000-FBED-4900-8D1A-7DD9E06F8E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BED-4900-8D1A-7DD9E06F8E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BA-42BD-B9EF-BD00471957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5BA-42BD-B9EF-BD00471957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102.16</c:v>
                </c:pt>
                <c:pt idx="1">
                  <c:v>109.24</c:v>
                </c:pt>
                <c:pt idx="2">
                  <c:v>83.77</c:v>
                </c:pt>
                <c:pt idx="3">
                  <c:v>112.72</c:v>
                </c:pt>
                <c:pt idx="4">
                  <c:v>82.71</c:v>
                </c:pt>
              </c:numCache>
            </c:numRef>
          </c:val>
          <c:extLst>
            <c:ext xmlns:c16="http://schemas.microsoft.com/office/drawing/2014/chart" uri="{C3380CC4-5D6E-409C-BE32-E72D297353CC}">
              <c16:uniqueId val="{00000000-C0D2-4583-9399-87EB792BC5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2-4583-9399-87EB792BC5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F-49C6-8D9A-83196E31D5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F-49C6-8D9A-83196E31D5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8-4BC2-A045-F4F50A9C69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8-4BC2-A045-F4F50A9C69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F-46E2-8B9D-39CA1D99B9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F-46E2-8B9D-39CA1D99B9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6-4F42-8335-8A6BD44105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6-4F42-8335-8A6BD44105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86.9</c:v>
                </c:pt>
                <c:pt idx="1">
                  <c:v>56.61</c:v>
                </c:pt>
                <c:pt idx="2">
                  <c:v>86.07</c:v>
                </c:pt>
                <c:pt idx="3">
                  <c:v>203.62</c:v>
                </c:pt>
                <c:pt idx="4">
                  <c:v>290.58999999999997</c:v>
                </c:pt>
              </c:numCache>
            </c:numRef>
          </c:val>
          <c:extLst>
            <c:ext xmlns:c16="http://schemas.microsoft.com/office/drawing/2014/chart" uri="{C3380CC4-5D6E-409C-BE32-E72D297353CC}">
              <c16:uniqueId val="{00000000-7F90-4634-9F96-113FB73987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F90-4634-9F96-113FB73987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78.959999999999994</c:v>
                </c:pt>
                <c:pt idx="1">
                  <c:v>93.13</c:v>
                </c:pt>
                <c:pt idx="2">
                  <c:v>89.62</c:v>
                </c:pt>
                <c:pt idx="3">
                  <c:v>88.99</c:v>
                </c:pt>
                <c:pt idx="4">
                  <c:v>84.3</c:v>
                </c:pt>
              </c:numCache>
            </c:numRef>
          </c:val>
          <c:extLst>
            <c:ext xmlns:c16="http://schemas.microsoft.com/office/drawing/2014/chart" uri="{C3380CC4-5D6E-409C-BE32-E72D297353CC}">
              <c16:uniqueId val="{00000000-15B3-4671-8A7F-8B3325A649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5B3-4671-8A7F-8B3325A649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263.48</c:v>
                </c:pt>
                <c:pt idx="1">
                  <c:v>221.66</c:v>
                </c:pt>
                <c:pt idx="2">
                  <c:v>233.48</c:v>
                </c:pt>
                <c:pt idx="3">
                  <c:v>237.88</c:v>
                </c:pt>
                <c:pt idx="4">
                  <c:v>212</c:v>
                </c:pt>
              </c:numCache>
            </c:numRef>
          </c:val>
          <c:extLst>
            <c:ext xmlns:c16="http://schemas.microsoft.com/office/drawing/2014/chart" uri="{C3380CC4-5D6E-409C-BE32-E72D297353CC}">
              <c16:uniqueId val="{00000000-AAB0-4E51-9F80-97C4543F80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AB0-4E51-9F80-97C4543F80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串本町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14297</v>
      </c>
      <c r="AM8" s="54"/>
      <c r="AN8" s="54"/>
      <c r="AO8" s="54"/>
      <c r="AP8" s="54"/>
      <c r="AQ8" s="54"/>
      <c r="AR8" s="54"/>
      <c r="AS8" s="54"/>
      <c r="AT8" s="53">
        <f>データ!T6</f>
        <v>135.66999999999999</v>
      </c>
      <c r="AU8" s="53"/>
      <c r="AV8" s="53"/>
      <c r="AW8" s="53"/>
      <c r="AX8" s="53"/>
      <c r="AY8" s="53"/>
      <c r="AZ8" s="53"/>
      <c r="BA8" s="53"/>
      <c r="BB8" s="53">
        <f>データ!U6</f>
        <v>105.38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3.97</v>
      </c>
      <c r="Q10" s="53"/>
      <c r="R10" s="53"/>
      <c r="S10" s="53"/>
      <c r="T10" s="53"/>
      <c r="U10" s="53"/>
      <c r="V10" s="53"/>
      <c r="W10" s="53">
        <f>データ!Q6</f>
        <v>82.68</v>
      </c>
      <c r="X10" s="53"/>
      <c r="Y10" s="53"/>
      <c r="Z10" s="53"/>
      <c r="AA10" s="53"/>
      <c r="AB10" s="53"/>
      <c r="AC10" s="53"/>
      <c r="AD10" s="54">
        <f>データ!R6</f>
        <v>3300</v>
      </c>
      <c r="AE10" s="54"/>
      <c r="AF10" s="54"/>
      <c r="AG10" s="54"/>
      <c r="AH10" s="54"/>
      <c r="AI10" s="54"/>
      <c r="AJ10" s="54"/>
      <c r="AK10" s="2"/>
      <c r="AL10" s="54">
        <f>データ!V6</f>
        <v>561</v>
      </c>
      <c r="AM10" s="54"/>
      <c r="AN10" s="54"/>
      <c r="AO10" s="54"/>
      <c r="AP10" s="54"/>
      <c r="AQ10" s="54"/>
      <c r="AR10" s="54"/>
      <c r="AS10" s="54"/>
      <c r="AT10" s="53">
        <f>データ!W6</f>
        <v>0.33</v>
      </c>
      <c r="AU10" s="53"/>
      <c r="AV10" s="53"/>
      <c r="AW10" s="53"/>
      <c r="AX10" s="53"/>
      <c r="AY10" s="53"/>
      <c r="AZ10" s="53"/>
      <c r="BA10" s="53"/>
      <c r="BB10" s="53">
        <f>データ!X6</f>
        <v>1700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8J2KNdx2eCsyMDxDPO9WxEwyp0UixI096x0M5DGUXMr7Hh9mUIAULFIw6KxJEzifLu2YPoJjF5sgrEFt3IxZZQ==" saltValue="U+V/Ss0L3rIZcxsddfVJ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304280</v>
      </c>
      <c r="D6" s="19">
        <f t="shared" si="3"/>
        <v>47</v>
      </c>
      <c r="E6" s="19">
        <f t="shared" si="3"/>
        <v>17</v>
      </c>
      <c r="F6" s="19">
        <f t="shared" si="3"/>
        <v>4</v>
      </c>
      <c r="G6" s="19">
        <f t="shared" si="3"/>
        <v>0</v>
      </c>
      <c r="H6" s="19" t="str">
        <f t="shared" si="3"/>
        <v>和歌山県　串本町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3.97</v>
      </c>
      <c r="Q6" s="20">
        <f t="shared" si="3"/>
        <v>82.68</v>
      </c>
      <c r="R6" s="20">
        <f t="shared" si="3"/>
        <v>3300</v>
      </c>
      <c r="S6" s="20">
        <f t="shared" si="3"/>
        <v>14297</v>
      </c>
      <c r="T6" s="20">
        <f t="shared" si="3"/>
        <v>135.66999999999999</v>
      </c>
      <c r="U6" s="20">
        <f t="shared" si="3"/>
        <v>105.38</v>
      </c>
      <c r="V6" s="20">
        <f t="shared" si="3"/>
        <v>561</v>
      </c>
      <c r="W6" s="20">
        <f t="shared" si="3"/>
        <v>0.33</v>
      </c>
      <c r="X6" s="20">
        <f t="shared" si="3"/>
        <v>1700</v>
      </c>
      <c r="Y6" s="21">
        <f>IF(Y7="",NA(),Y7)</f>
        <v>102.16</v>
      </c>
      <c r="Z6" s="21">
        <f t="shared" ref="Z6:AH6" si="4">IF(Z7="",NA(),Z7)</f>
        <v>109.24</v>
      </c>
      <c r="AA6" s="21">
        <f t="shared" si="4"/>
        <v>83.77</v>
      </c>
      <c r="AB6" s="21">
        <f t="shared" si="4"/>
        <v>112.72</v>
      </c>
      <c r="AC6" s="21">
        <f t="shared" si="4"/>
        <v>82.71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86.9</v>
      </c>
      <c r="BG6" s="21">
        <f t="shared" ref="BG6:BO6" si="7">IF(BG7="",NA(),BG7)</f>
        <v>56.61</v>
      </c>
      <c r="BH6" s="21">
        <f t="shared" si="7"/>
        <v>86.07</v>
      </c>
      <c r="BI6" s="21">
        <f t="shared" si="7"/>
        <v>203.62</v>
      </c>
      <c r="BJ6" s="21">
        <f t="shared" si="7"/>
        <v>290.58999999999997</v>
      </c>
      <c r="BK6" s="21">
        <f t="shared" si="7"/>
        <v>1206.79</v>
      </c>
      <c r="BL6" s="21">
        <f t="shared" si="7"/>
        <v>1258.43</v>
      </c>
      <c r="BM6" s="21">
        <f t="shared" si="7"/>
        <v>1163.75</v>
      </c>
      <c r="BN6" s="21">
        <f t="shared" si="7"/>
        <v>1195.47</v>
      </c>
      <c r="BO6" s="21">
        <f t="shared" si="7"/>
        <v>1168.69</v>
      </c>
      <c r="BP6" s="20" t="str">
        <f>IF(BP7="","",IF(BP7="-","【-】","【"&amp;SUBSTITUTE(TEXT(BP7,"#,##0.00"),"-","△")&amp;"】"))</f>
        <v>【1,156.82】</v>
      </c>
      <c r="BQ6" s="21">
        <f>IF(BQ7="",NA(),BQ7)</f>
        <v>78.959999999999994</v>
      </c>
      <c r="BR6" s="21">
        <f t="shared" ref="BR6:BZ6" si="8">IF(BR7="",NA(),BR7)</f>
        <v>93.13</v>
      </c>
      <c r="BS6" s="21">
        <f t="shared" si="8"/>
        <v>89.62</v>
      </c>
      <c r="BT6" s="21">
        <f t="shared" si="8"/>
        <v>88.99</v>
      </c>
      <c r="BU6" s="21">
        <f t="shared" si="8"/>
        <v>84.3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263.48</v>
      </c>
      <c r="CC6" s="21">
        <f t="shared" ref="CC6:CK6" si="9">IF(CC7="",NA(),CC7)</f>
        <v>221.66</v>
      </c>
      <c r="CD6" s="21">
        <f t="shared" si="9"/>
        <v>233.48</v>
      </c>
      <c r="CE6" s="21">
        <f t="shared" si="9"/>
        <v>237.88</v>
      </c>
      <c r="CF6" s="21">
        <f t="shared" si="9"/>
        <v>212</v>
      </c>
      <c r="CG6" s="21">
        <f t="shared" si="9"/>
        <v>228.47</v>
      </c>
      <c r="CH6" s="21">
        <f t="shared" si="9"/>
        <v>224.88</v>
      </c>
      <c r="CI6" s="21">
        <f t="shared" si="9"/>
        <v>228.64</v>
      </c>
      <c r="CJ6" s="21">
        <f t="shared" si="9"/>
        <v>239.46</v>
      </c>
      <c r="CK6" s="21">
        <f t="shared" si="9"/>
        <v>233.15</v>
      </c>
      <c r="CL6" s="20" t="str">
        <f>IF(CL7="","",IF(CL7="-","【-】","【"&amp;SUBSTITUTE(TEXT(CL7,"#,##0.00"),"-","△")&amp;"】"))</f>
        <v>【215.73】</v>
      </c>
      <c r="CM6" s="21">
        <f>IF(CM7="",NA(),CM7)</f>
        <v>43.6</v>
      </c>
      <c r="CN6" s="21">
        <f t="shared" ref="CN6:CV6" si="10">IF(CN7="",NA(),CN7)</f>
        <v>36</v>
      </c>
      <c r="CO6" s="21">
        <f t="shared" si="10"/>
        <v>34.9</v>
      </c>
      <c r="CP6" s="21">
        <f t="shared" si="10"/>
        <v>38.299999999999997</v>
      </c>
      <c r="CQ6" s="21">
        <f t="shared" si="10"/>
        <v>38.299999999999997</v>
      </c>
      <c r="CR6" s="21">
        <f t="shared" si="10"/>
        <v>42.47</v>
      </c>
      <c r="CS6" s="21">
        <f t="shared" si="10"/>
        <v>42.4</v>
      </c>
      <c r="CT6" s="21">
        <f t="shared" si="10"/>
        <v>42.28</v>
      </c>
      <c r="CU6" s="21">
        <f t="shared" si="10"/>
        <v>41.06</v>
      </c>
      <c r="CV6" s="21">
        <f t="shared" si="10"/>
        <v>42.09</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304280</v>
      </c>
      <c r="D7" s="23">
        <v>47</v>
      </c>
      <c r="E7" s="23">
        <v>17</v>
      </c>
      <c r="F7" s="23">
        <v>4</v>
      </c>
      <c r="G7" s="23">
        <v>0</v>
      </c>
      <c r="H7" s="23" t="s">
        <v>97</v>
      </c>
      <c r="I7" s="23" t="s">
        <v>98</v>
      </c>
      <c r="J7" s="23" t="s">
        <v>99</v>
      </c>
      <c r="K7" s="23" t="s">
        <v>100</v>
      </c>
      <c r="L7" s="23" t="s">
        <v>101</v>
      </c>
      <c r="M7" s="23" t="s">
        <v>102</v>
      </c>
      <c r="N7" s="24" t="s">
        <v>103</v>
      </c>
      <c r="O7" s="24" t="s">
        <v>104</v>
      </c>
      <c r="P7" s="24">
        <v>3.97</v>
      </c>
      <c r="Q7" s="24">
        <v>82.68</v>
      </c>
      <c r="R7" s="24">
        <v>3300</v>
      </c>
      <c r="S7" s="24">
        <v>14297</v>
      </c>
      <c r="T7" s="24">
        <v>135.66999999999999</v>
      </c>
      <c r="U7" s="24">
        <v>105.38</v>
      </c>
      <c r="V7" s="24">
        <v>561</v>
      </c>
      <c r="W7" s="24">
        <v>0.33</v>
      </c>
      <c r="X7" s="24">
        <v>1700</v>
      </c>
      <c r="Y7" s="24">
        <v>102.16</v>
      </c>
      <c r="Z7" s="24">
        <v>109.24</v>
      </c>
      <c r="AA7" s="24">
        <v>83.77</v>
      </c>
      <c r="AB7" s="24">
        <v>112.72</v>
      </c>
      <c r="AC7" s="24">
        <v>82.71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86.9</v>
      </c>
      <c r="BG7" s="24">
        <v>56.61</v>
      </c>
      <c r="BH7" s="24">
        <v>86.07</v>
      </c>
      <c r="BI7" s="24">
        <v>203.62</v>
      </c>
      <c r="BJ7" s="24">
        <v>290.58999999999997</v>
      </c>
      <c r="BK7" s="24">
        <v>1206.79</v>
      </c>
      <c r="BL7" s="24">
        <v>1258.43</v>
      </c>
      <c r="BM7" s="24">
        <v>1163.75</v>
      </c>
      <c r="BN7" s="24">
        <v>1195.47</v>
      </c>
      <c r="BO7" s="24">
        <v>1168.69</v>
      </c>
      <c r="BP7" s="24">
        <v>1156.82</v>
      </c>
      <c r="BQ7" s="24">
        <v>78.959999999999994</v>
      </c>
      <c r="BR7" s="24">
        <v>93.13</v>
      </c>
      <c r="BS7" s="24">
        <v>89.62</v>
      </c>
      <c r="BT7" s="24">
        <v>88.99</v>
      </c>
      <c r="BU7" s="24">
        <v>84.3</v>
      </c>
      <c r="BV7" s="24">
        <v>71.84</v>
      </c>
      <c r="BW7" s="24">
        <v>73.36</v>
      </c>
      <c r="BX7" s="24">
        <v>72.599999999999994</v>
      </c>
      <c r="BY7" s="24">
        <v>69.430000000000007</v>
      </c>
      <c r="BZ7" s="24">
        <v>70.709999999999994</v>
      </c>
      <c r="CA7" s="24">
        <v>75.33</v>
      </c>
      <c r="CB7" s="24">
        <v>263.48</v>
      </c>
      <c r="CC7" s="24">
        <v>221.66</v>
      </c>
      <c r="CD7" s="24">
        <v>233.48</v>
      </c>
      <c r="CE7" s="24">
        <v>237.88</v>
      </c>
      <c r="CF7" s="24">
        <v>212</v>
      </c>
      <c r="CG7" s="24">
        <v>228.47</v>
      </c>
      <c r="CH7" s="24">
        <v>224.88</v>
      </c>
      <c r="CI7" s="24">
        <v>228.64</v>
      </c>
      <c r="CJ7" s="24">
        <v>239.46</v>
      </c>
      <c r="CK7" s="24">
        <v>233.15</v>
      </c>
      <c r="CL7" s="24">
        <v>215.73</v>
      </c>
      <c r="CM7" s="24">
        <v>43.6</v>
      </c>
      <c r="CN7" s="24">
        <v>36</v>
      </c>
      <c r="CO7" s="24">
        <v>34.9</v>
      </c>
      <c r="CP7" s="24">
        <v>38.299999999999997</v>
      </c>
      <c r="CQ7" s="24">
        <v>38.299999999999997</v>
      </c>
      <c r="CR7" s="24">
        <v>42.47</v>
      </c>
      <c r="CS7" s="24">
        <v>42.4</v>
      </c>
      <c r="CT7" s="24">
        <v>42.28</v>
      </c>
      <c r="CU7" s="24">
        <v>41.06</v>
      </c>
      <c r="CV7" s="24">
        <v>42.09</v>
      </c>
      <c r="CW7" s="24">
        <v>43.28</v>
      </c>
      <c r="CX7" s="24">
        <v>100</v>
      </c>
      <c r="CY7" s="24">
        <v>100</v>
      </c>
      <c r="CZ7" s="24">
        <v>100</v>
      </c>
      <c r="DA7" s="24">
        <v>100</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KEN-0301</cp:lastModifiedBy>
  <cp:lastPrinted>2025-02-07T09:50:15Z</cp:lastPrinted>
  <dcterms:created xsi:type="dcterms:W3CDTF">2025-01-24T07:31:32Z</dcterms:created>
  <dcterms:modified xsi:type="dcterms:W3CDTF">2025-02-07T09:54:18Z</dcterms:modified>
  <cp:category/>
</cp:coreProperties>
</file>