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10.100.10.23\share\《下水道事業特別会計》\【経営比較分析表】経営比較分析表_H26～\R3経営比較分析表\"/>
    </mc:Choice>
  </mc:AlternateContent>
  <xr:revisionPtr revIDLastSave="0" documentId="13_ncr:1_{B6A06A2C-83B7-460E-8912-B310183D6DE6}" xr6:coauthVersionLast="45" xr6:coauthVersionMax="45" xr10:uidLastSave="{00000000-0000-0000-0000-000000000000}"/>
  <workbookProtection workbookAlgorithmName="SHA-512" workbookHashValue="uBJvouohI/9LjsbRVMn613rwprZyHzJtep5iLijq4TqpW9qicB0ZCweEo7OHWsWJexzn/LyfCfzD2lVrTDmkkg==" workbookSaltValue="UebvgWUsNm1zQ64mbVJfog==" workbookSpinCount="100000" lockStructure="1"/>
  <bookViews>
    <workbookView xWindow="-120" yWindow="-120" windowWidth="20730" windowHeight="117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P10" i="4"/>
  <c r="AT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<sst xmlns="http://schemas.openxmlformats.org/spreadsheetml/2006/main" count="236" uniqueCount="120">
  <si>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</si>
  <si>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</si>
  <si>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</si>
  <si>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</si>
  <si>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</si>
  <si>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</si>
  <si>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</si>
  <si>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</si>
  <si>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</si>
  <si>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</si>
  <si>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</si>
  <si>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</si>
  <si>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</si>
  <si>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</si>
  <si>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</si>
  <si>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</si>
  <si>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</si>
  <si>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</si>
  <si>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</si>
  <si>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</si>
  <si>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</si>
  <si>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</si>
  <si>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</si>
  <si>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</si>
  <si>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</si>
  <si>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</si>
  <si>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</si>
  <si>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</si>
  <si>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</si>
  <si>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</si>
  <si>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</si>
  <si>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</si>
  <si>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</si>
  <si>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</si>
  <si>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</si>
  <si>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</si>
  <si>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</si>
  <si>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</si>
  <si>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</si>
  <si>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</si>
  <si>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</si>
  <si>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</si>
  <si>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</si>
  <si>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</si>
  <si>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</si>
  <si>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</si>
  <si>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</si>
  <si>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</si>
  <si>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</si>
  <si>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</si>
  <si>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</si>
  <si>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</si>
  <si>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</si>
  <si>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</si>
  <si>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</si>
  <si>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</si>
  <si>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</si>
  <si>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</si>
  <si>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</si>
  <si>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</si>
  <si>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</si>
  <si>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</si>
  <si>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</si>
  <si>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</si>
  <si>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</si>
  <si>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</si>
  <si>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</si>
  <si>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</si>
  <si>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</si>
  <si>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</si>
  <si>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</si>
  <si>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</si>
  <si>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</si>
  <si>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</si>
  <si>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</si>
  <si>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</si>
  <si>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</si>
  <si>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</si>
  <si>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</si>
  <si>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</si>
  <si>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</si>
  <si>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</si>
  <si>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</si>
  <si>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</si>
  <si>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</si>
  <si>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</si>
  <si>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</si>
  <si>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</si>
  <si>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</si>
  <si>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</si>
  <si>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</si>
  <si>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</si>
  <si>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</si>
  <si>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</si>
  <si>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</si>
  <si>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</si>
  <si>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</si>
  <si>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</si>
  <si>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串本町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</si>
  <si>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</si>
  <si>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</si>
  <si>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</si>
  <si>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</si>
  <si>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</si>
  <si>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</si>
  <si>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</si>
  <si>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</si>
  <si>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</si>
  <si>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</si>
  <si>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</si>
  <si>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</si>
  <si>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</si>
  <si>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</si>
  <si>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</si>
  <si>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</si>
  <si>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</si>
  <si>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</si>
  <si>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下水道管渠については平成6年10月から供用開始しており経過年数が浅く老朽化の懸念は少ないため対策はしていないが、耐用年数を迎える前に計画的な調査、修繕を行い、少ない費用で効率的に長寿命化を図れるよう計画を立てることが必要である。
</t>
    <phoneticPr fontId="4"/>
  </si>
  <si>
    <t>①収益的収支比率は83.77％、使用料収入だけでは賄えず一般会計からの繰入に依存している経営状況である。
④企業債残高対事業規模比率については類似団体と比較して低い水準となっている。
⑤経費回収率は100％を下回っている。
⑥汚水処理原価率は昨年より増加しているが、類似団体平均とほぼ同等の水準にある。
⑦施設利用率は40％を下回っており、有効活用を図るため今後処理区域の拡大による下水道の普及、施設規模の見直し等の検討に取り組む必要がある。
⑧水洗化率は100％となっている。</t>
    <rPh sb="104" eb="105">
      <t>シタ</t>
    </rPh>
    <rPh sb="125" eb="126">
      <t>フ</t>
    </rPh>
    <rPh sb="126" eb="127">
      <t>カ</t>
    </rPh>
    <phoneticPr fontId="4"/>
  </si>
  <si>
    <t>串本町特定環境保全公共下水道では、平成31年4月1日に条例改正し料金体系を改定している。
前年度より使用料収入は多少回復しているが依然として一般会計からの繰入に依存している経営状態である。原価の削減に取り組むとともに施設規模の見直し等の検討にも取り組む必要がある。</t>
    <rPh sb="56" eb="58">
      <t>タショウ</t>
    </rPh>
    <rPh sb="58" eb="60">
      <t>カイフク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</si>
</sst>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95-453C-8CC5-0B112C1B52A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9995-453C-8CC5-0B112C1B52A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41.9</c:v>
                </c:pt>
                <c:pt idx="1">
                  <c:v>41.7</c:v>
                </c:pt>
                <c:pt idx="2">
                  <c:v>43.6</c:v>
                </c:pt>
                <c:pt idx="3">
                  <c:v>36</c:v>
                </c:pt>
                <c:pt idx="4">
                  <c:v>34.9</c:v>
                </c:pt>
              </c:numCache>
            </c:numRef>
          </c:val>
          <c:extLst>
            <c:ext xmlns:c16="http://schemas.microsoft.com/office/drawing/2014/chart" uri="{C3380CC4-5D6E-409C-BE32-E72D297353CC}">
              <c16:uniqueId val="{00000000-4540-43FC-A527-2DEE9D62CD2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4540-43FC-A527-2DEE9D62CD2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0E0-46E4-A3A4-BA7548C12A1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50E0-46E4-A3A4-BA7548C12A1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86.22</c:v>
                </c:pt>
                <c:pt idx="1">
                  <c:v>91.68</c:v>
                </c:pt>
                <c:pt idx="2">
                  <c:v>102.16</c:v>
                </c:pt>
                <c:pt idx="3">
                  <c:v>109.24</c:v>
                </c:pt>
                <c:pt idx="4">
                  <c:v>83.77</c:v>
                </c:pt>
              </c:numCache>
            </c:numRef>
          </c:val>
          <c:extLst>
            <c:ext xmlns:c16="http://schemas.microsoft.com/office/drawing/2014/chart" uri="{C3380CC4-5D6E-409C-BE32-E72D297353CC}">
              <c16:uniqueId val="{00000000-E906-485C-BBF3-1F6617BE28B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06-485C-BBF3-1F6617BE28B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2B-47D0-8D77-28C5435E449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2B-47D0-8D77-28C5435E449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83-4264-AA28-4568E38DF14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83-4264-AA28-4568E38DF14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65-4DC1-863C-37D537B300A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65-4DC1-863C-37D537B300A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B0-4754-AC43-0826E6169CC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B0-4754-AC43-0826E6169CC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137.97999999999999</c:v>
                </c:pt>
                <c:pt idx="1">
                  <c:v>115.34</c:v>
                </c:pt>
                <c:pt idx="2">
                  <c:v>86.9</c:v>
                </c:pt>
                <c:pt idx="3">
                  <c:v>56.61</c:v>
                </c:pt>
                <c:pt idx="4">
                  <c:v>86.07</c:v>
                </c:pt>
              </c:numCache>
            </c:numRef>
          </c:val>
          <c:extLst>
            <c:ext xmlns:c16="http://schemas.microsoft.com/office/drawing/2014/chart" uri="{C3380CC4-5D6E-409C-BE32-E72D297353CC}">
              <c16:uniqueId val="{00000000-AB0F-4F73-BE53-BE9F73AF48B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AB0F-4F73-BE53-BE9F73AF48B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75.64</c:v>
                </c:pt>
                <c:pt idx="1">
                  <c:v>62.33</c:v>
                </c:pt>
                <c:pt idx="2">
                  <c:v>78.959999999999994</c:v>
                </c:pt>
                <c:pt idx="3">
                  <c:v>93.13</c:v>
                </c:pt>
                <c:pt idx="4">
                  <c:v>89.62</c:v>
                </c:pt>
              </c:numCache>
            </c:numRef>
          </c:val>
          <c:extLst>
            <c:ext xmlns:c16="http://schemas.microsoft.com/office/drawing/2014/chart" uri="{C3380CC4-5D6E-409C-BE32-E72D297353CC}">
              <c16:uniqueId val="{00000000-1605-4A6F-98C5-D55CC5F5B59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1605-4A6F-98C5-D55CC5F5B59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237.18</c:v>
                </c:pt>
                <c:pt idx="1">
                  <c:v>285.37</c:v>
                </c:pt>
                <c:pt idx="2">
                  <c:v>263.48</c:v>
                </c:pt>
                <c:pt idx="3">
                  <c:v>221.66</c:v>
                </c:pt>
                <c:pt idx="4">
                  <c:v>233.48</c:v>
                </c:pt>
              </c:numCache>
            </c:numRef>
          </c:val>
          <c:extLst>
            <c:ext xmlns:c16="http://schemas.microsoft.com/office/drawing/2014/chart" uri="{C3380CC4-5D6E-409C-BE32-E72D297353CC}">
              <c16:uniqueId val="{00000000-6DB3-4D89-80E2-8ACE37DA724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6DB3-4D89-80E2-8ACE37DA724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S40"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和歌山県　串本町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非設置</v>
      </c>
      <c r="AE8" s="36"/>
      <c r="AF8" s="36"/>
      <c r="AG8" s="36"/>
      <c r="AH8" s="36"/>
      <c r="AI8" s="36"/>
      <c r="AJ8" s="36"/>
      <c r="AK8" s="3"/>
      <c r="AL8" s="37">
        <f>データ!S6</f>
        <v>15160</v>
      </c>
      <c r="AM8" s="37"/>
      <c r="AN8" s="37"/>
      <c r="AO8" s="37"/>
      <c r="AP8" s="37"/>
      <c r="AQ8" s="37"/>
      <c r="AR8" s="37"/>
      <c r="AS8" s="37"/>
      <c r="AT8" s="38">
        <f>データ!T6</f>
        <v>135.66999999999999</v>
      </c>
      <c r="AU8" s="38"/>
      <c r="AV8" s="38"/>
      <c r="AW8" s="38"/>
      <c r="AX8" s="38"/>
      <c r="AY8" s="38"/>
      <c r="AZ8" s="38"/>
      <c r="BA8" s="38"/>
      <c r="BB8" s="38">
        <f>データ!U6</f>
        <v>111.74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3.93</v>
      </c>
      <c r="Q10" s="38"/>
      <c r="R10" s="38"/>
      <c r="S10" s="38"/>
      <c r="T10" s="38"/>
      <c r="U10" s="38"/>
      <c r="V10" s="38"/>
      <c r="W10" s="38">
        <f>データ!Q6</f>
        <v>89.93</v>
      </c>
      <c r="X10" s="38"/>
      <c r="Y10" s="38"/>
      <c r="Z10" s="38"/>
      <c r="AA10" s="38"/>
      <c r="AB10" s="38"/>
      <c r="AC10" s="38"/>
      <c r="AD10" s="37">
        <f>データ!R6</f>
        <v>3300</v>
      </c>
      <c r="AE10" s="37"/>
      <c r="AF10" s="37"/>
      <c r="AG10" s="37"/>
      <c r="AH10" s="37"/>
      <c r="AI10" s="37"/>
      <c r="AJ10" s="37"/>
      <c r="AK10" s="2"/>
      <c r="AL10" s="37">
        <f>データ!V6</f>
        <v>591</v>
      </c>
      <c r="AM10" s="37"/>
      <c r="AN10" s="37"/>
      <c r="AO10" s="37"/>
      <c r="AP10" s="37"/>
      <c r="AQ10" s="37"/>
      <c r="AR10" s="37"/>
      <c r="AS10" s="37"/>
      <c r="AT10" s="38">
        <f>データ!W6</f>
        <v>0.33</v>
      </c>
      <c r="AU10" s="38"/>
      <c r="AV10" s="38"/>
      <c r="AW10" s="38"/>
      <c r="AX10" s="38"/>
      <c r="AY10" s="38"/>
      <c r="AZ10" s="38"/>
      <c r="BA10" s="38"/>
      <c r="BB10" s="38">
        <f>データ!X6</f>
        <v>1790.91</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【1,201.79】</v>
      </c>
      <c r="I86" s="12" t="str">
        <f>データ!CA6</f>
        <v>【75.31】</v>
      </c>
      <c r="J86" s="12" t="str">
        <f>データ!CL6</f>
        <v>【216.39】</v>
      </c>
      <c r="K86" s="12" t="str">
        <f>データ!CW6</f>
        <v>【42.57】</v>
      </c>
      <c r="L86" s="12" t="str">
        <f>データ!DH6</f>
        <v>【85.24】</v>
      </c>
      <c r="M86" s="12" t="s">
        <v>44</v>
      </c>
      <c r="N86" s="12" t="s">
        <v>44</v>
      </c>
      <c r="O86" s="12" t="str">
        <f>データ!EO6</f>
        <v>【0.15】</v>
      </c>
    </row>
  </sheetData>
  <sheetProtection algorithmName="SHA-512" hashValue="1qJ0oK/1jw7FYLHMEIPIsSINNFuewkKNzhTtLXpQ7DxAFjmlKecbkiF4Z62KVop5h4pxIzaS47wd2ajVXXsOhQ==" saltValue="1k43QsRUPpbMVYKKagDWE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304280</v>
      </c>
      <c r="D6" s="19">
        <f t="shared" si="3"/>
        <v>47</v>
      </c>
      <c r="E6" s="19">
        <f t="shared" si="3"/>
        <v>17</v>
      </c>
      <c r="F6" s="19">
        <f t="shared" si="3"/>
        <v>4</v>
      </c>
      <c r="G6" s="19">
        <f t="shared" si="3"/>
        <v>0</v>
      </c>
      <c r="H6" s="19" t="str">
        <f t="shared" si="3"/>
        <v>和歌山県　串本町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3.93</v>
      </c>
      <c r="Q6" s="20">
        <f t="shared" si="3"/>
        <v>89.93</v>
      </c>
      <c r="R6" s="20">
        <f t="shared" si="3"/>
        <v>3300</v>
      </c>
      <c r="S6" s="20">
        <f t="shared" si="3"/>
        <v>15160</v>
      </c>
      <c r="T6" s="20">
        <f t="shared" si="3"/>
        <v>135.66999999999999</v>
      </c>
      <c r="U6" s="20">
        <f t="shared" si="3"/>
        <v>111.74</v>
      </c>
      <c r="V6" s="20">
        <f t="shared" si="3"/>
        <v>591</v>
      </c>
      <c r="W6" s="20">
        <f t="shared" si="3"/>
        <v>0.33</v>
      </c>
      <c r="X6" s="20">
        <f t="shared" si="3"/>
        <v>1790.91</v>
      </c>
      <c r="Y6" s="21">
        <f>IF(Y7="",NA(),Y7)</f>
        <v>86.22</v>
      </c>
      <c r="Z6" s="21">
        <f t="shared" ref="Z6:AH6" si="4">IF(Z7="",NA(),Z7)</f>
        <v>91.68</v>
      </c>
      <c r="AA6" s="21">
        <f t="shared" si="4"/>
        <v>102.16</v>
      </c>
      <c r="AB6" s="21">
        <f t="shared" si="4"/>
        <v>109.24</v>
      </c>
      <c r="AC6" s="21">
        <f t="shared" si="4"/>
        <v>83.77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137.97999999999999</v>
      </c>
      <c r="BG6" s="21">
        <f t="shared" ref="BG6:BO6" si="7">IF(BG7="",NA(),BG7)</f>
        <v>115.34</v>
      </c>
      <c r="BH6" s="21">
        <f t="shared" si="7"/>
        <v>86.9</v>
      </c>
      <c r="BI6" s="21">
        <f t="shared" si="7"/>
        <v>56.61</v>
      </c>
      <c r="BJ6" s="21">
        <f t="shared" si="7"/>
        <v>86.07</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75.64</v>
      </c>
      <c r="BR6" s="21">
        <f t="shared" ref="BR6:BZ6" si="8">IF(BR7="",NA(),BR7)</f>
        <v>62.33</v>
      </c>
      <c r="BS6" s="21">
        <f t="shared" si="8"/>
        <v>78.959999999999994</v>
      </c>
      <c r="BT6" s="21">
        <f t="shared" si="8"/>
        <v>93.13</v>
      </c>
      <c r="BU6" s="21">
        <f t="shared" si="8"/>
        <v>89.62</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237.18</v>
      </c>
      <c r="CC6" s="21">
        <f t="shared" ref="CC6:CK6" si="9">IF(CC7="",NA(),CC7)</f>
        <v>285.37</v>
      </c>
      <c r="CD6" s="21">
        <f t="shared" si="9"/>
        <v>263.48</v>
      </c>
      <c r="CE6" s="21">
        <f t="shared" si="9"/>
        <v>221.66</v>
      </c>
      <c r="CF6" s="21">
        <f t="shared" si="9"/>
        <v>233.48</v>
      </c>
      <c r="CG6" s="21">
        <f t="shared" si="9"/>
        <v>221.81</v>
      </c>
      <c r="CH6" s="21">
        <f t="shared" si="9"/>
        <v>230.02</v>
      </c>
      <c r="CI6" s="21">
        <f t="shared" si="9"/>
        <v>228.47</v>
      </c>
      <c r="CJ6" s="21">
        <f t="shared" si="9"/>
        <v>224.88</v>
      </c>
      <c r="CK6" s="21">
        <f t="shared" si="9"/>
        <v>228.64</v>
      </c>
      <c r="CL6" s="20" t="str">
        <f>IF(CL7="","",IF(CL7="-","【-】","【"&amp;SUBSTITUTE(TEXT(CL7,"#,##0.00"),"-","△")&amp;"】"))</f>
        <v>【216.39】</v>
      </c>
      <c r="CM6" s="21">
        <f>IF(CM7="",NA(),CM7)</f>
        <v>41.9</v>
      </c>
      <c r="CN6" s="21">
        <f t="shared" ref="CN6:CV6" si="10">IF(CN7="",NA(),CN7)</f>
        <v>41.7</v>
      </c>
      <c r="CO6" s="21">
        <f t="shared" si="10"/>
        <v>43.6</v>
      </c>
      <c r="CP6" s="21">
        <f t="shared" si="10"/>
        <v>36</v>
      </c>
      <c r="CQ6" s="21">
        <f t="shared" si="10"/>
        <v>34.9</v>
      </c>
      <c r="CR6" s="21">
        <f t="shared" si="10"/>
        <v>43.36</v>
      </c>
      <c r="CS6" s="21">
        <f t="shared" si="10"/>
        <v>42.56</v>
      </c>
      <c r="CT6" s="21">
        <f t="shared" si="10"/>
        <v>42.47</v>
      </c>
      <c r="CU6" s="21">
        <f t="shared" si="10"/>
        <v>42.4</v>
      </c>
      <c r="CV6" s="21">
        <f t="shared" si="10"/>
        <v>42.28</v>
      </c>
      <c r="CW6" s="20" t="str">
        <f>IF(CW7="","",IF(CW7="-","【-】","【"&amp;SUBSTITUTE(TEXT(CW7,"#,##0.00"),"-","△")&amp;"】"))</f>
        <v>【42.57】</v>
      </c>
      <c r="CX6" s="21">
        <f>IF(CX7="",NA(),CX7)</f>
        <v>100</v>
      </c>
      <c r="CY6" s="21">
        <f t="shared" ref="CY6:DG6" si="11">IF(CY7="",NA(),CY7)</f>
        <v>100</v>
      </c>
      <c r="CZ6" s="21">
        <f t="shared" si="11"/>
        <v>100</v>
      </c>
      <c r="DA6" s="21">
        <f t="shared" si="11"/>
        <v>100</v>
      </c>
      <c r="DB6" s="21">
        <f t="shared" si="11"/>
        <v>100</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15">
      <c r="A7" s="14"/>
      <c r="B7" s="23">
        <v>2021</v>
      </c>
      <c r="C7" s="23">
        <v>304280</v>
      </c>
      <c r="D7" s="23">
        <v>47</v>
      </c>
      <c r="E7" s="23">
        <v>17</v>
      </c>
      <c r="F7" s="23">
        <v>4</v>
      </c>
      <c r="G7" s="23">
        <v>0</v>
      </c>
      <c r="H7" s="23" t="s">
        <v>98</v>
      </c>
      <c r="I7" s="23" t="s">
        <v>99</v>
      </c>
      <c r="J7" s="23" t="s">
        <v>100</v>
      </c>
      <c r="K7" s="23" t="s">
        <v>101</v>
      </c>
      <c r="L7" s="23" t="s">
        <v>102</v>
      </c>
      <c r="M7" s="23" t="s">
        <v>103</v>
      </c>
      <c r="N7" s="24" t="s">
        <v>104</v>
      </c>
      <c r="O7" s="24" t="s">
        <v>105</v>
      </c>
      <c r="P7" s="24">
        <v>3.93</v>
      </c>
      <c r="Q7" s="24">
        <v>89.93</v>
      </c>
      <c r="R7" s="24">
        <v>3300</v>
      </c>
      <c r="S7" s="24">
        <v>15160</v>
      </c>
      <c r="T7" s="24">
        <v>135.66999999999999</v>
      </c>
      <c r="U7" s="24">
        <v>111.74</v>
      </c>
      <c r="V7" s="24">
        <v>591</v>
      </c>
      <c r="W7" s="24">
        <v>0.33</v>
      </c>
      <c r="X7" s="24">
        <v>1790.91</v>
      </c>
      <c r="Y7" s="24">
        <v>86.22</v>
      </c>
      <c r="Z7" s="24">
        <v>91.68</v>
      </c>
      <c r="AA7" s="24">
        <v>102.16</v>
      </c>
      <c r="AB7" s="24">
        <v>109.24</v>
      </c>
      <c r="AC7" s="24">
        <v>83.77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137.97999999999999</v>
      </c>
      <c r="BG7" s="24">
        <v>115.34</v>
      </c>
      <c r="BH7" s="24">
        <v>86.9</v>
      </c>
      <c r="BI7" s="24">
        <v>56.61</v>
      </c>
      <c r="BJ7" s="24">
        <v>86.07</v>
      </c>
      <c r="BK7" s="24">
        <v>1243.71</v>
      </c>
      <c r="BL7" s="24">
        <v>1194.1500000000001</v>
      </c>
      <c r="BM7" s="24">
        <v>1206.79</v>
      </c>
      <c r="BN7" s="24">
        <v>1258.43</v>
      </c>
      <c r="BO7" s="24">
        <v>1163.75</v>
      </c>
      <c r="BP7" s="24">
        <v>1201.79</v>
      </c>
      <c r="BQ7" s="24">
        <v>75.64</v>
      </c>
      <c r="BR7" s="24">
        <v>62.33</v>
      </c>
      <c r="BS7" s="24">
        <v>78.959999999999994</v>
      </c>
      <c r="BT7" s="24">
        <v>93.13</v>
      </c>
      <c r="BU7" s="24">
        <v>89.62</v>
      </c>
      <c r="BV7" s="24">
        <v>74.3</v>
      </c>
      <c r="BW7" s="24">
        <v>72.260000000000005</v>
      </c>
      <c r="BX7" s="24">
        <v>71.84</v>
      </c>
      <c r="BY7" s="24">
        <v>73.36</v>
      </c>
      <c r="BZ7" s="24">
        <v>72.599999999999994</v>
      </c>
      <c r="CA7" s="24">
        <v>75.31</v>
      </c>
      <c r="CB7" s="24">
        <v>237.18</v>
      </c>
      <c r="CC7" s="24">
        <v>285.37</v>
      </c>
      <c r="CD7" s="24">
        <v>263.48</v>
      </c>
      <c r="CE7" s="24">
        <v>221.66</v>
      </c>
      <c r="CF7" s="24">
        <v>233.48</v>
      </c>
      <c r="CG7" s="24">
        <v>221.81</v>
      </c>
      <c r="CH7" s="24">
        <v>230.02</v>
      </c>
      <c r="CI7" s="24">
        <v>228.47</v>
      </c>
      <c r="CJ7" s="24">
        <v>224.88</v>
      </c>
      <c r="CK7" s="24">
        <v>228.64</v>
      </c>
      <c r="CL7" s="24">
        <v>216.39</v>
      </c>
      <c r="CM7" s="24">
        <v>41.9</v>
      </c>
      <c r="CN7" s="24">
        <v>41.7</v>
      </c>
      <c r="CO7" s="24">
        <v>43.6</v>
      </c>
      <c r="CP7" s="24">
        <v>36</v>
      </c>
      <c r="CQ7" s="24">
        <v>34.9</v>
      </c>
      <c r="CR7" s="24">
        <v>43.36</v>
      </c>
      <c r="CS7" s="24">
        <v>42.56</v>
      </c>
      <c r="CT7" s="24">
        <v>42.47</v>
      </c>
      <c r="CU7" s="24">
        <v>42.4</v>
      </c>
      <c r="CV7" s="24">
        <v>42.28</v>
      </c>
      <c r="CW7" s="24">
        <v>42.57</v>
      </c>
      <c r="CX7" s="24">
        <v>100</v>
      </c>
      <c r="CY7" s="24">
        <v>100</v>
      </c>
      <c r="CZ7" s="24">
        <v>100</v>
      </c>
      <c r="DA7" s="24">
        <v>100</v>
      </c>
      <c r="DB7" s="24">
        <v>100</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KEN-0315</cp:lastModifiedBy>
  <dcterms:created xsi:type="dcterms:W3CDTF">2022-12-01T01:52:07Z</dcterms:created>
  <dcterms:modified xsi:type="dcterms:W3CDTF">2024-01-17T01:09:20Z</dcterms:modified>
  <cp:category/>
</cp:coreProperties>
</file>